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OP\I. ütem\TOP-3.1.1-15\Bőcs TOP-3.1.1-15-BO1-2016-00010\Megvalósítás\3. mérföldkő\Kiviteli_Tervdokumentáció\"/>
    </mc:Choice>
  </mc:AlternateContent>
  <bookViews>
    <workbookView xWindow="-15" yWindow="-15" windowWidth="10125" windowHeight="7545"/>
  </bookViews>
  <sheets>
    <sheet name="Bőcs MK út - Záradék" sheetId="1" r:id="rId1"/>
    <sheet name="Bőcs MK út - Összesítő" sheetId="2" r:id="rId2"/>
    <sheet name="Bőcs MK út - Tételek" sheetId="3" r:id="rId3"/>
  </sheets>
  <definedNames>
    <definedName name="_xlnm.Print_Titles" localSheetId="2">'Bőcs MK út - Tételek'!$1:$1</definedName>
    <definedName name="_xlnm.Print_Area" localSheetId="2">'Bőcs MK út - Tételek'!$A$1:$I$172</definedName>
    <definedName name="_xlnm.Print_Area" localSheetId="0">'Bőcs MK út - Záradék'!$A$1:$D$29</definedName>
  </definedNames>
  <calcPr calcId="152511"/>
</workbook>
</file>

<file path=xl/calcChain.xml><?xml version="1.0" encoding="utf-8"?>
<calcChain xmlns="http://schemas.openxmlformats.org/spreadsheetml/2006/main">
  <c r="I155" i="3" l="1"/>
  <c r="H155" i="3"/>
  <c r="I143" i="3"/>
  <c r="H143" i="3"/>
  <c r="I131" i="3"/>
  <c r="H131" i="3"/>
  <c r="I129" i="3"/>
  <c r="H129" i="3"/>
  <c r="I127" i="3"/>
  <c r="H127" i="3"/>
  <c r="I124" i="3"/>
  <c r="H124" i="3"/>
  <c r="I122" i="3"/>
  <c r="H122" i="3"/>
  <c r="I115" i="3"/>
  <c r="H115" i="3"/>
  <c r="I112" i="3"/>
  <c r="H112" i="3"/>
  <c r="I109" i="3"/>
  <c r="H109" i="3"/>
  <c r="I103" i="3"/>
  <c r="H103" i="3"/>
  <c r="I59" i="3"/>
  <c r="H59" i="3"/>
  <c r="I47" i="3"/>
  <c r="H47" i="3"/>
  <c r="I35" i="3"/>
  <c r="H35" i="3"/>
  <c r="I33" i="3"/>
  <c r="H33" i="3"/>
  <c r="I29" i="3"/>
  <c r="H29" i="3"/>
  <c r="I27" i="3"/>
  <c r="H27" i="3"/>
  <c r="I133" i="3" l="1"/>
  <c r="H133" i="3"/>
  <c r="I61" i="3"/>
  <c r="H61" i="3"/>
  <c r="I163" i="3" l="1"/>
  <c r="H163" i="3"/>
  <c r="I153" i="3" l="1"/>
  <c r="H153" i="3"/>
  <c r="I5" i="3" l="1"/>
  <c r="H5" i="3"/>
  <c r="H93" i="3"/>
  <c r="I93" i="3"/>
  <c r="H95" i="3"/>
  <c r="I95" i="3"/>
  <c r="H71" i="3"/>
  <c r="I71" i="3"/>
  <c r="H13" i="3"/>
  <c r="I13" i="3"/>
  <c r="I7" i="3" l="1"/>
  <c r="C3" i="2" s="1"/>
  <c r="H7" i="3"/>
  <c r="B3" i="2" s="1"/>
  <c r="H15" i="3" l="1"/>
  <c r="H11" i="3"/>
  <c r="I83" i="3" l="1"/>
  <c r="H97" i="3"/>
  <c r="I97" i="3"/>
  <c r="H76" i="3"/>
  <c r="I76" i="3"/>
  <c r="I19" i="3"/>
  <c r="H19" i="3"/>
  <c r="H146" i="3"/>
  <c r="I146" i="3"/>
  <c r="I79" i="3"/>
  <c r="H79" i="3"/>
  <c r="H17" i="3"/>
  <c r="I17" i="3"/>
  <c r="H139" i="3"/>
  <c r="I139" i="3"/>
  <c r="H151" i="3"/>
  <c r="I151" i="3"/>
  <c r="H73" i="3"/>
  <c r="I73" i="3"/>
  <c r="H137" i="3"/>
  <c r="I137" i="3"/>
  <c r="H148" i="3"/>
  <c r="I148" i="3"/>
  <c r="H159" i="3"/>
  <c r="I159" i="3"/>
  <c r="H81" i="3"/>
  <c r="I81" i="3"/>
  <c r="H69" i="3"/>
  <c r="I69" i="3"/>
  <c r="H91" i="3"/>
  <c r="I91" i="3"/>
  <c r="H141" i="3"/>
  <c r="I141" i="3"/>
  <c r="H157" i="3"/>
  <c r="I157" i="3"/>
  <c r="H161" i="3"/>
  <c r="I161" i="3"/>
  <c r="I11" i="3"/>
  <c r="I15" i="3"/>
  <c r="I165" i="3" l="1"/>
  <c r="H165" i="3"/>
  <c r="I85" i="3"/>
  <c r="C6" i="2" s="1"/>
  <c r="H83" i="3"/>
  <c r="H85" i="3" s="1"/>
  <c r="B6" i="2" s="1"/>
  <c r="H25" i="3"/>
  <c r="H23" i="3"/>
  <c r="I89" i="3"/>
  <c r="H39" i="3"/>
  <c r="I63" i="3"/>
  <c r="H100" i="3"/>
  <c r="I100" i="3"/>
  <c r="H106" i="3"/>
  <c r="I106" i="3"/>
  <c r="I25" i="3"/>
  <c r="H57" i="3"/>
  <c r="I57" i="3"/>
  <c r="C9" i="2" l="1"/>
  <c r="B9" i="2"/>
  <c r="B8" i="2"/>
  <c r="C8" i="2"/>
  <c r="I65" i="3"/>
  <c r="C5" i="2" s="1"/>
  <c r="I118" i="3"/>
  <c r="C7" i="2" s="1"/>
  <c r="H51" i="3"/>
  <c r="I39" i="3"/>
  <c r="H89" i="3"/>
  <c r="H118" i="3" s="1"/>
  <c r="B7" i="2" s="1"/>
  <c r="I23" i="3"/>
  <c r="H41" i="3"/>
  <c r="H63" i="3"/>
  <c r="H37" i="3"/>
  <c r="I21" i="3"/>
  <c r="H21" i="3"/>
  <c r="I51" i="3"/>
  <c r="H43" i="3"/>
  <c r="I43" i="3"/>
  <c r="H31" i="3"/>
  <c r="I31" i="3"/>
  <c r="H65" i="3" l="1"/>
  <c r="B5" i="2" s="1"/>
  <c r="I37" i="3"/>
  <c r="I41" i="3"/>
  <c r="H45" i="3"/>
  <c r="I45" i="3"/>
  <c r="H49" i="3" l="1"/>
  <c r="I49" i="3"/>
  <c r="I53" i="3" s="1"/>
  <c r="H53" i="3" l="1"/>
  <c r="B4" i="2" s="1"/>
  <c r="C4" i="2"/>
  <c r="C20" i="1" l="1"/>
  <c r="C21" i="1" s="1"/>
  <c r="B12" i="2"/>
  <c r="D20" i="1"/>
  <c r="D21" i="1" s="1"/>
  <c r="C12" i="2"/>
  <c r="C22" i="1" l="1"/>
  <c r="C23" i="1" s="1"/>
  <c r="C24" i="1" s="1"/>
</calcChain>
</file>

<file path=xl/sharedStrings.xml><?xml version="1.0" encoding="utf-8"?>
<sst xmlns="http://schemas.openxmlformats.org/spreadsheetml/2006/main" count="261" uniqueCount="184">
  <si>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</si>
  <si>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</si>
  <si>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</si>
  <si>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 Kelt:      20.. év...........hó...nap </t>
  </si>
  <si>
    <t xml:space="preserve"> Szám         :.............           </t>
  </si>
  <si>
    <t xml:space="preserve"> KSH besorolás:.....................   </t>
  </si>
  <si>
    <t xml:space="preserve"> Teljesítés:20.. év...........hó...nap </t>
  </si>
  <si>
    <t xml:space="preserve">A munka leírása:                       </t>
  </si>
  <si>
    <t xml:space="preserve"> Készítette   :.....................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</si>
  <si>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</si>
  <si>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</si>
  <si>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</si>
  <si>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</si>
  <si>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</si>
  <si>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</si>
  <si>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</si>
  <si>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</si>
  <si>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</si>
  <si>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</si>
  <si>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</si>
  <si>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</si>
  <si>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Munkanem megnevezése</t>
  </si>
  <si>
    <t>Anyag összege</t>
  </si>
  <si>
    <t>Díj összege</t>
  </si>
  <si>
    <t>Irtás, föld- és sziklamunka</t>
  </si>
  <si>
    <t>Útburkolat alap és makadámburkolat készítése</t>
  </si>
  <si>
    <t>Kőburkolat készítése</t>
  </si>
  <si>
    <t>Bitumenes alap és makadámburkolat készítése</t>
  </si>
  <si>
    <t>Beton pályaburkolat készítése</t>
  </si>
  <si>
    <t>Útpályatartozékok készítése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</si>
  <si>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</si>
  <si>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</si>
  <si>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</si>
  <si>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</si>
  <si>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</si>
  <si>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</si>
  <si>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</si>
  <si>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</si>
  <si>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</si>
  <si>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</si>
  <si>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db</t>
  </si>
  <si>
    <t>21-001-13.1.1-0631101</t>
  </si>
  <si>
    <t>Füvesítés sík felületen talaj-előkészítéssel, ....dkg/m2-.....minőségű fűmagkeverékkel, gépi erővel KITE PÁZSIT fűmagkeverék, 40-50 dkg/10 m2</t>
  </si>
  <si>
    <t>10 m2</t>
  </si>
  <si>
    <t>21-002-1.2</t>
  </si>
  <si>
    <t>Humuszos termőréteg, termőföld leszedése, terítése gépi erővel, 18%-os terephajlásig, bármilyen talajban, szállítással, 50,1-200,0 m között</t>
  </si>
  <si>
    <t>m3</t>
  </si>
  <si>
    <t>21-004-3.1</t>
  </si>
  <si>
    <t>Humuszterítés 20 cm vastagságig gépi erővel, kiegészítő kézi munkával vízszintes felületen 50 m-ig</t>
  </si>
  <si>
    <t>m2</t>
  </si>
  <si>
    <t>21-004-005</t>
  </si>
  <si>
    <t>Tükörkészítés tömörítés nélkül, sík felületen gépi erővelkiegészítő kézi munkával 
talajosztály: I-IV.</t>
  </si>
  <si>
    <t>21-004-4.1.2-0120231</t>
  </si>
  <si>
    <t>Talajjavító réteg készítése vonalas létesítményeknél, 3,00 m szélességig vagy építményen belül, osztályozatlan kavicsból Természetes szemmegoszlású homokos kavics, THK 0/24 QTT, KŐKA, Alsózsolca</t>
  </si>
  <si>
    <t>21-004-4.2.2-0120231</t>
  </si>
  <si>
    <t>Talajjavító réteg készítése vonalas létesítményeknél, 3,00 m szélesség felett, osztályozatlan kavicsból Természetes szemmegoszlású homokos kavics, THK 0/24 QTT, KŐKA, Alsózsolca</t>
  </si>
  <si>
    <t>21-006-1.1.4</t>
  </si>
  <si>
    <t>Bevágási szelvény bővítése 3,00 m-nél kisebb vastagságban, földkitermeléssel, töltés- vagy depóniaképzéssel, tömörítés nélkül, I-IV. oszt.talajban, gépi erővel, szállítás nélkül</t>
  </si>
  <si>
    <t>"K"</t>
  </si>
  <si>
    <t>21-008-2.1.2</t>
  </si>
  <si>
    <t>Tömörítés bármely tömörítési osztályban gépi erővel, nagy felületen, tömörségi fok: 90%</t>
  </si>
  <si>
    <t>21-008-2.1.3</t>
  </si>
  <si>
    <t>Tömörítés bármely tömörítési osztályban gépi erővel, nagy felületen, tömörségi fok: 95%</t>
  </si>
  <si>
    <t>21-008-3.1.2</t>
  </si>
  <si>
    <t>Simító hengerlés a földmű (tükör és padka) felületén, gépi erővel, 3,0 m-nél nagyobb szélességnél</t>
  </si>
  <si>
    <t>21-011-1.</t>
  </si>
  <si>
    <t xml:space="preserve">Föld és humusz felrakása szállítóeszközre, géppel, </t>
  </si>
  <si>
    <t xml:space="preserve">Bontási törmelék felrakása szállítóeszközre, géppel, </t>
  </si>
  <si>
    <t>21-011-11.3</t>
  </si>
  <si>
    <r>
      <t>Bontási törmelék konténeres elszállítása, lerakása, lerakóhelyi díjjal, 5,0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-es konténerbe</t>
    </r>
  </si>
  <si>
    <t>21-011-11.7</t>
  </si>
  <si>
    <r>
      <t>Föld és humusz konténeres elszállítása, lerakása, lerakóhelyi díjjal, 5,0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-es konténerbe</t>
    </r>
  </si>
  <si>
    <t>Munkanem összesen:</t>
  </si>
  <si>
    <t>Útburkolat alap és makadámburkolat</t>
  </si>
  <si>
    <t>61-001-2.2</t>
  </si>
  <si>
    <t>Útalapbeton, valamint hidraulikus kötőanyaggal vagy bitumennel stabilizált rétegek bontása, géppel, hidraulikus bontófejjel</t>
  </si>
  <si>
    <t>61-003-2.1-1710020</t>
  </si>
  <si>
    <t>Telepen kevert hidraulikus vagy vegyes kötőanyagú stabilizált réteg készítése, 2,00 m-nél nagyobb szélességben, CKt-2 vagy CTt-2 jelű keverékből CTt-2 jelű, cement kötőanyagú talaj, Gy-R60 (70/100) bitumenemulzió (új név: C 60 B1)</t>
  </si>
  <si>
    <t>62-001-1.1</t>
  </si>
  <si>
    <t>Szegélyek bontása bármely anyagból; kiemelt vagy süllyesztett szegélyek, futósorok, betongerendával</t>
  </si>
  <si>
    <t>m</t>
  </si>
  <si>
    <t>62-002-1.4.1-0610703</t>
  </si>
  <si>
    <t>Kiemelt szegély készítése, alapárok kiemelésével, beton alapgerendával és megtámasztással, hézagolással, előregyártott szegélykőből vagy cölöpökből 25 cm hosszú elemekből A Beton-Viacolor kiemelt szegélykő, 30x25x15 cm, szürke C12/15 - XN(H) földnedves</t>
  </si>
  <si>
    <r>
      <t>kavicsbeton keverék CEM 32,5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6,3 finomsági modulussal</t>
    </r>
  </si>
  <si>
    <t>62-002-2.3-0617749</t>
  </si>
  <si>
    <t xml:space="preserve">Süllyesztett szegély vagy futósor készítése, alapárok kiemeléssel, beton alapgerendával, hézagolással, 40 cm hosszú előregyártott beton szegélyelemekből SEMMELROCK süllyesztett útszegély </t>
  </si>
  <si>
    <r>
      <t xml:space="preserve"> 40x20x15 cm, szürke C12/15 - XN(H) földnedves kavicsbeton keverék CEM 32,5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6,3 finomsági modulussal</t>
    </r>
  </si>
  <si>
    <t>62-002-21.1-0617735</t>
  </si>
  <si>
    <t>Egyéb használatos szegélykövek, útszegélyek készítése, alapárok kiemelése nélkül, betonhézagolással, 25 vagy 30 cm hosszú elemekből SEMMELROCK "K" szegély 25x25x15/10 cm, szürke</t>
  </si>
  <si>
    <t>62-002-21.3-0617721</t>
  </si>
  <si>
    <t>Egyéb használatos szegélykövek, útszegélyek készítése, alapárok kiemelése nélkül, betonhézagolással, 100 cm hosszú elemekből SEMMELROCK kerti szegély 100x25x5 cm, szürke</t>
  </si>
  <si>
    <t>62-003-31.3.1-0617892</t>
  </si>
  <si>
    <t>Térburkolat készítése nagy igénybevételre, 10 cm-es kővel, 20x20x10; 30x20x10; 19,5-20x16,5x10 cm-es méretekben SEMMELROCK Citytop+ 20x20x10 cm, szürke</t>
  </si>
  <si>
    <t>Bitumenes alap és makadámburkolat</t>
  </si>
  <si>
    <t>63-001-2.2</t>
  </si>
  <si>
    <t>Zúzalékos aszfaltszőnyegek, aszfaltbetonok és öntött aszfaltok bontása, kötőréteggel együtt, géppel, hidraulikus bontófejjel</t>
  </si>
  <si>
    <t>63-001-0</t>
  </si>
  <si>
    <t>Aszfaltburkolat vágása</t>
  </si>
  <si>
    <t>63-103-1.1.1.3-0750019</t>
  </si>
  <si>
    <t>Egyéb közutak bitumenes burkolatának készítése, hengerelt aszfalt alapréteg készítése (AC), a meglévő alap felületének előzetes letakarításával, bitumenemulziós alápermetezéssel, 3,2 méter szélességig, AC 32 alap aszfaltkeverékből,</t>
  </si>
  <si>
    <t xml:space="preserve"> 90-140 mm vastagságban terítve Alapréteg AC32 alap (F)35/50, AC32 alap (F)50/70 típusú bitumennel, F igénybevételi kat., zúzott kővel</t>
  </si>
  <si>
    <t>63-103-1.21.1.6-0750113</t>
  </si>
  <si>
    <t xml:space="preserve">Egyéb közutak bitumenes burkolatának készítése, hengerelt aszfalt kötőréteg készítése (AC),  az alapréteg szennyezettségének előzetes eltávolításával, bitumenemulziós permetezéssel, 3,2 méter szélességig, AC 22 kötő aszfaltkeverékből, </t>
  </si>
  <si>
    <t>70-120 mm vastagságban terítve Kötőréteg AC22 kötő (F)35/50, AC22 kötő (F)50/70 típusú bitumennel, F igénybevételi kategóriájú útszakaszok kötőrétege, zúzott kővel</t>
  </si>
  <si>
    <t>63-103-1.11.1.3-0750214</t>
  </si>
  <si>
    <t>Egyéb közutak bitumenes burkolatának készítése, kiegyenlítő rétegként építhető aszfaltkeverékek (AC), az alapréteg szennyezettségének előzetes eltávolításával, bitumenemulziós permetezéssel, 3,2 méter szélességig, AC 11 kopó (F) aszfaltkeverékből</t>
  </si>
  <si>
    <t>35-65 mm vastagságban terítve Kiegyenlítő réteg AC11(F) kopó 50/70 típusú bitumennel, F igénybevételi kategóriájú útszakaszok kopórétege, zúzalékkal</t>
  </si>
  <si>
    <t>68-001-1.1</t>
  </si>
  <si>
    <t>Közúti táblák oszlopainak bontása, földmunkával, I-IV. oszt. talajban, 89 mm átmérőjű csőoszlop előregyártott betonalappal</t>
  </si>
  <si>
    <t>68-001-2.1</t>
  </si>
  <si>
    <t>Közúti /KRESZ/ jelzőtáblák és közúti útbaigazító táblák leszerelése oszlopról, jelző- és útbaigazító táblák, 2-2 bilincskészlettel</t>
  </si>
  <si>
    <t>68-002-1.1-0020445</t>
  </si>
  <si>
    <t>Közúti jelző- és útbaigazító táblák fémanyagúoszlopainak elhelyezése betonalappal,földmunkával, I-IV. osztályú talajban, 89 mm átmérőjű alumínium oszlop, 1,5-5,5 m hosszú, előregyártott betonalappal Horganyzott tartóoszlop 89x3000</t>
  </si>
  <si>
    <t>fényvisszaverő, 600 mm HI 1 szín</t>
  </si>
  <si>
    <t>Közúti jelző- és útbaigazító táblák felszerelése, útvonaltípust, elsőbbséget szabályozó, utasítást adó, tilalmi, tilalmat, veszélyt, tájékoztatást adó jelzőtáblák és útbaigazítást adó táblák, 2-2 bilincskészlettel Alumínium utasítást adó jelzőtábla,</t>
  </si>
  <si>
    <t>68-002-2.1-0020090</t>
  </si>
  <si>
    <t>Közúti jelző- és útbaigazító táblák felszerelése, útvonaltípust, elsőbbséget szabályozó, utasítást adó, tilalmi, tilalmat, veszélyt, tájékoztatást adó jelzőtáblák és útbaigazítást adó táblák, 2-2 bilincskészlettel Alumínium elsőbbségadás kötelező</t>
  </si>
  <si>
    <t>jelzőtábla, fényvisszaverő, 600 mm HI</t>
  </si>
  <si>
    <t>68-003-1.2.2-0020291</t>
  </si>
  <si>
    <t>Költségtérítés tételek</t>
  </si>
  <si>
    <t>19-010-1.21.2</t>
  </si>
  <si>
    <t>Általános teendők befejezés szakaszában, megvalósulási tervdokumentáció elkészítése</t>
  </si>
  <si>
    <t>21-001-1.2.2</t>
  </si>
  <si>
    <t>Egyes fák kitermelése tuskóirtással, legallyazással és darabolással, kézi szerszámokkal, III. oszt. talajban, törzsátmérő: 21-40 cm között</t>
  </si>
  <si>
    <t>21-001-6.2</t>
  </si>
  <si>
    <t>Bozót- és cserjeirtás, tövek átmérője 4,1-10,0 cm</t>
  </si>
  <si>
    <t>62-001-3.1</t>
  </si>
  <si>
    <t>Kiskő, keramit és téglaburkolat bontása, homokos kavicságyazattal</t>
  </si>
  <si>
    <t>63-001-3.2</t>
  </si>
  <si>
    <t>Aszfaltburkolatok felső rétegének lemaratása, hideg eljárással, 2,0 cm vastagságig, 200 m²-nél nagyobb felületen</t>
  </si>
  <si>
    <t>63-001-3.4</t>
  </si>
  <si>
    <t>Aszfaltburkolatok felső rétegének lemaratása, hideg eljárással, további 1,0 cm vastagságban, 200 m²-nél nagyobb  felületen</t>
  </si>
  <si>
    <t>68-003-1.2.1-0020292</t>
  </si>
  <si>
    <t>Útburkolati jelek készítése, oldószeres hidegplasztik festékkel, kézi jel Hidegplasztik festékek Remo 2000 fehér vagy sárga (kenhető)</t>
  </si>
  <si>
    <t>Útburkolati jelek készítése, oldószeres hidegplasztik festékkel, gépi jel Hidegplasztik festékek Remo 2000 fehér vagy sárga (kenhető)</t>
  </si>
  <si>
    <t>Bőcs településen belüli kerékpárút és körforgalom építése.</t>
  </si>
  <si>
    <t>68-002-2.2</t>
  </si>
  <si>
    <t>68-002-2.1</t>
  </si>
  <si>
    <t xml:space="preserve">Közúti jelző- és útbaigazító táblák felszerelése, tájékoztatást adó- és útbaigazító jelzőtáblák, 2-2 bilincskészlettel Alumínium tájékoztatást adó jelzőtábla, fényvisszaverő, </t>
  </si>
  <si>
    <t>Egyéb építéshez kapcsolódó Ideiglenes forgalomtechnika kialakítása</t>
  </si>
  <si>
    <t>Útépítési munkák a Magyar Közút területén</t>
  </si>
  <si>
    <t>61-003-2.3-1710010</t>
  </si>
  <si>
    <t>Telepen kevert hidraulikus vagy vegyes kötőanyagú stabilizált réteg készítése, 2,00 m sávszélességig, CKt-2 vagy CTt-2 jelű keverékből CKt-T2 jelű, cement kötőanyagú homokos kavics, Gy-R60 (70/100) bitumenemulzió (új név: C 60 B1)</t>
  </si>
  <si>
    <t>2 hurok/sávos "Miniclass" forgalomszámláló állomás telepítése műanyag mérőszekrénnyel</t>
  </si>
  <si>
    <t>21-011-5-0235363</t>
  </si>
  <si>
    <t>Töltésalapozás geotextíliával VIACON WG42 erősítő szőtt geotextília, PP-ből, 210 g/m² szakító szilárdság: 42/42 kN/m,  tekercsméret: 5,3 x 100 m</t>
  </si>
  <si>
    <t>100 m2</t>
  </si>
  <si>
    <t>21-004-6.1</t>
  </si>
  <si>
    <t>Padkarendezés gépi erővel, kiegészítő kézi munkával, I-IV. oszt. talajban, vastagság 10,0 cm-ig</t>
  </si>
  <si>
    <t>Padkaanyag beszállítása anyagnyerő helyről</t>
  </si>
  <si>
    <t>21-006-2.19</t>
  </si>
  <si>
    <t>Töltésszélesítés 4,00 m szélességig, földkitermeléssel, töltésépítéssel, tömörítés és rézsűképzés nélkül, I-IV. oszt. talajban, gépi erővel, szállítás nélkül</t>
  </si>
  <si>
    <t>Töltésszélesítéshez szükséges földanyag beszállítása anyagnyerő helyről</t>
  </si>
  <si>
    <t>61-002-1.1-0130232</t>
  </si>
  <si>
    <t>Mechanikailag stabilizált alapréteg készítése útgyaluval, M56 jelű, 15-25 cm vastagságban Útépítési zúzottkő, M56 Colas-Északkő, Tarcal</t>
  </si>
  <si>
    <t>63-103-1.1.1.1-0750001</t>
  </si>
  <si>
    <t>Egyéb közutak bitumenes burkolatának készítése, hengerelt aszfalt alapréteg készítése (AC), a meglévő alap felületének előzetes letakarításával, bitumenemulziós alápermetezéssel, 3,2 méter szélességig, AC 16 alap aszfaltkeverékből,</t>
  </si>
  <si>
    <t xml:space="preserve"> 45-160 mm vastagságban terítve Alapréteg AC16 alap 35/50, AC16 alap 50/70 típusú bitumennel, N igénybevételi kat. alapréteg, zúzalékkal, homokkal</t>
  </si>
  <si>
    <t>63-103-1.11.1.4-0750101</t>
  </si>
  <si>
    <t>Egyéb közutak bitumenes burkolatának készítése, kiegyenlítő rétegként építhető aszfaltkeverékek (AC), az alapréteg szennyezettségének előzetes eltávolításával, bitumenemulziós permetezéssel, 3,2 méter szélességig, AC 11 kötő aszfaltkeverékből,</t>
  </si>
  <si>
    <t>25-60 mm vastagságban terítve Kiegyenlítő réteg AC11 kötő 35/50, AC11 kötő 50/70 típusú bitumennel, N igénybevételi kat. útszakaszok kötőrétege, homokkal, zúzott kővel</t>
  </si>
  <si>
    <t>63-103-1.31.1.3-0750206</t>
  </si>
  <si>
    <t xml:space="preserve">Egyéb közutak bitumenes burkolatának készítése, hengerelt aszfalt kopóréteg készítése (AC), az alatta lévő réteg felületének előzetes letakarításával és bitumenes permetezéssel, 3,2 méter szélességig, AC 11 kopó aszfaltkeverékből, </t>
  </si>
  <si>
    <t xml:space="preserve"> 35-55 mm vastagságban terítve Kopóréteg AC11 kopó 50/70, AC11 kopó 70/100 típusú bitumennel, N igénybevételi kat. útszakaszok kopórétege, homokkal, zúzalékkal</t>
  </si>
  <si>
    <t>63-103-1.31.1.2-0750202</t>
  </si>
  <si>
    <t>Egyéb közutak bitumenes burkolatának készítése, hengerelt aszfalt kopóréteg készítése (AC), az alatta lévő réteg felületének előzetes letakarításával és bitumenes permetezéssel, 3,2 méter szélességig, AC 8 kopó aszfaltkeverékből, 25-45 mm vastagságban</t>
  </si>
  <si>
    <t>terítve Kopóréteg AC8 kopó 50/70, AC8 kopó 70/100 típusú bitumennel, N igénybevételi kat. útszakaszok kopórétege, homokkal, zúzalékkal</t>
  </si>
  <si>
    <t>64-001-2.2</t>
  </si>
  <si>
    <t>Kavicsbeton burkolat bontása, géppel, hidraulikus bontófejjel</t>
  </si>
  <si>
    <t>64-002-11.1.1-0820120</t>
  </si>
  <si>
    <t xml:space="preserve">Egyrétegű út- és térburkolat készítése, keresztvasalás és hézagkészítés nélkül, 450 mm vastagságig, védőbevonatos utókezelés nélkül, egyenes vagy íves kivitelben, egyoldali eséssel, csúszózsalus betonfiniserrel, 1,50 m kisebb sávszélességű, illetve </t>
  </si>
  <si>
    <t>csatlakozó burkolat Beton pályaburkolat CP 3,5/2,5 jelű pályaburkoló beton (C25)</t>
  </si>
  <si>
    <t>64-006-1.1.1</t>
  </si>
  <si>
    <t>Vak vagy zsugorodási hézag készítése beton burkolatban, a kiöntés alá tömítőzsinór elhelyezésével, kenéssel és hézagkiöntéssel, hézagrés 3-4 mm szélességben, 100 mm mélységig, géppel fűrészelve, 8-10 mmx30 mm rávágással</t>
  </si>
  <si>
    <t>64-007-11.1-0010686</t>
  </si>
  <si>
    <t>Betonburkolat utókezelőszerrel való bevonása, 4,00 méter szélességig Sika NB100 utókezelőszer</t>
  </si>
  <si>
    <t>64-008-2.1</t>
  </si>
  <si>
    <t>Felületérdesítés acélseprűvel</t>
  </si>
  <si>
    <t>68-002-2.1-0020007</t>
  </si>
  <si>
    <t>Közúti jelző- és útbaigazító táblák felszerelése, útvonaltípust, elsőbbséget szabályozó, utasítást adó, tilalmi, tilalmat, veszélyt, tájékoztatást adó jelzőtáblák és útbaigazítást adó táblák, 2-2 bilincskészlettel Alumínium veszélyt jelző tábla,</t>
  </si>
  <si>
    <t>68-002-2.3-0020130</t>
  </si>
  <si>
    <t>Közúti jelző- és útbaigazító táblák felszerelése, kiegészítő táblák, 1-1 bilincskészlettel Alumínium kiegészítő jelzőtábla, fényvisszaverő, 350x350 mm HI</t>
  </si>
  <si>
    <t>68-002-2.4-0020234</t>
  </si>
  <si>
    <t xml:space="preserve">Közúti jelző- és útbaigazító táblák felszerelése, változó méretű (zöld), tájékoztatást adó, jelző- és útbaigazító táblák felszerelése, oszlop elhelyezéssel együtt HI fóliával alapozott tábla, HI típusú jelekkel peremezett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</si>
</sst>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vertAlign val="subscript"/>
      <sz val="10"/>
      <color indexed="8"/>
      <name val="Times New Roman CE"/>
      <charset val="238"/>
    </font>
    <font>
      <sz val="10"/>
      <color theme="1"/>
      <name val="Arial"/>
      <family val="2"/>
      <charset val="238"/>
    </font>
    <font>
      <sz val="10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top"/>
    </xf>
    <xf numFmtId="0" fontId="2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3" fontId="1" fillId="0" borderId="0" xfId="0" applyNumberFormat="1" applyFont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49" fontId="4" fillId="0" borderId="0" xfId="0" applyNumberFormat="1" applyFont="1" applyFill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4" fillId="0" borderId="0" xfId="0" applyFont="1" applyFill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3" fontId="3" fillId="0" borderId="3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Alignment="1">
      <alignment horizontal="right" vertical="top" wrapText="1"/>
    </xf>
    <xf numFmtId="3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top" indent="2"/>
    </xf>
    <xf numFmtId="0" fontId="4" fillId="0" borderId="0" xfId="1" applyFont="1" applyAlignment="1">
      <alignment vertical="top" wrapText="1"/>
    </xf>
    <xf numFmtId="49" fontId="4" fillId="0" borderId="0" xfId="1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4" fillId="0" borderId="0" xfId="0" applyNumberFormat="1" applyFont="1" applyFill="1" applyAlignment="1">
      <alignment horizontal="righ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vertical="top" wrapText="1"/>
    </xf>
    <xf numFmtId="49" fontId="9" fillId="0" borderId="0" xfId="0" applyNumberFormat="1" applyFont="1" applyFill="1" applyAlignment="1">
      <alignment vertical="top" wrapText="1"/>
    </xf>
    <xf numFmtId="3" fontId="9" fillId="0" borderId="0" xfId="0" applyNumberFormat="1" applyFont="1" applyFill="1" applyAlignment="1">
      <alignment horizontal="right" vertical="top" wrapText="1"/>
    </xf>
    <xf numFmtId="0" fontId="9" fillId="0" borderId="0" xfId="0" applyFont="1" applyAlignment="1">
      <alignment vertical="top" wrapText="1"/>
    </xf>
    <xf numFmtId="3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SheetLayoutView="100" workbookViewId="0">
      <selection activeCell="J22" sqref="J22"/>
    </sheetView>
  </sheetViews>
  <sheetFormatPr defaultRowHeight="15.75" x14ac:dyDescent="0.25"/>
  <cols>
    <col min="1" max="1" width="36.42578125" style="1" customWidth="1"/>
    <col min="2" max="2" width="10.7109375" style="1" customWidth="1"/>
    <col min="3" max="4" width="15.7109375" style="2" customWidth="1"/>
    <col min="5" max="5" width="9.140625" style="1"/>
    <col min="6" max="8" width="6" style="1" customWidth="1"/>
    <col min="9" max="16384" width="9.140625" style="1"/>
  </cols>
  <sheetData>
    <row r="1" spans="1:4" x14ac:dyDescent="0.25">
      <c r="A1" s="65"/>
      <c r="B1" s="66"/>
      <c r="C1" s="66"/>
      <c r="D1" s="66"/>
    </row>
    <row r="2" spans="1:4" x14ac:dyDescent="0.25">
      <c r="A2" s="65"/>
      <c r="B2" s="66"/>
      <c r="C2" s="66"/>
      <c r="D2" s="66"/>
    </row>
    <row r="3" spans="1:4" x14ac:dyDescent="0.25">
      <c r="A3" s="65"/>
      <c r="B3" s="66"/>
      <c r="C3" s="66"/>
      <c r="D3" s="66"/>
    </row>
    <row r="5" spans="1:4" x14ac:dyDescent="0.25">
      <c r="A5" s="1" t="s">
        <v>0</v>
      </c>
      <c r="C5" s="2" t="s">
        <v>1</v>
      </c>
    </row>
    <row r="6" spans="1:4" x14ac:dyDescent="0.25">
      <c r="A6" s="1" t="s">
        <v>1</v>
      </c>
      <c r="C6" s="2" t="s">
        <v>1</v>
      </c>
    </row>
    <row r="7" spans="1:4" x14ac:dyDescent="0.25">
      <c r="A7" s="1" t="s">
        <v>2</v>
      </c>
      <c r="C7" s="2" t="s">
        <v>3</v>
      </c>
    </row>
    <row r="8" spans="1:4" x14ac:dyDescent="0.25">
      <c r="A8" s="1" t="s">
        <v>1</v>
      </c>
      <c r="C8" s="2" t="s">
        <v>4</v>
      </c>
    </row>
    <row r="9" spans="1:4" x14ac:dyDescent="0.25">
      <c r="A9" s="1" t="s">
        <v>1</v>
      </c>
      <c r="C9" s="2" t="s">
        <v>5</v>
      </c>
    </row>
    <row r="10" spans="1:4" x14ac:dyDescent="0.25">
      <c r="A10" s="1" t="s">
        <v>1</v>
      </c>
      <c r="C10" s="2" t="s">
        <v>6</v>
      </c>
    </row>
    <row r="11" spans="1:4" x14ac:dyDescent="0.25">
      <c r="A11" s="1" t="s">
        <v>7</v>
      </c>
      <c r="C11" s="2" t="s">
        <v>8</v>
      </c>
    </row>
    <row r="12" spans="1:4" ht="32.25" customHeight="1" x14ac:dyDescent="0.25">
      <c r="A12" s="42" t="s">
        <v>135</v>
      </c>
    </row>
    <row r="13" spans="1:4" ht="24" customHeight="1" x14ac:dyDescent="0.25">
      <c r="A13" s="43" t="s">
        <v>140</v>
      </c>
    </row>
    <row r="14" spans="1:4" x14ac:dyDescent="0.25">
      <c r="A14" s="1" t="s">
        <v>9</v>
      </c>
    </row>
    <row r="15" spans="1:4" x14ac:dyDescent="0.25">
      <c r="A15" s="1" t="s">
        <v>10</v>
      </c>
    </row>
    <row r="16" spans="1:4" x14ac:dyDescent="0.25">
      <c r="A16" s="1" t="s">
        <v>9</v>
      </c>
    </row>
    <row r="18" spans="1:4" s="3" customFormat="1" ht="27" customHeight="1" x14ac:dyDescent="0.25">
      <c r="A18" s="67" t="s">
        <v>11</v>
      </c>
      <c r="B18" s="68"/>
      <c r="C18" s="68"/>
      <c r="D18" s="68"/>
    </row>
    <row r="19" spans="1:4" s="3" customFormat="1" ht="27" customHeight="1" x14ac:dyDescent="0.25">
      <c r="A19" s="4" t="s">
        <v>12</v>
      </c>
      <c r="B19" s="4"/>
      <c r="C19" s="5" t="s">
        <v>13</v>
      </c>
      <c r="D19" s="5" t="s">
        <v>14</v>
      </c>
    </row>
    <row r="20" spans="1:4" s="3" customFormat="1" ht="27" customHeight="1" x14ac:dyDescent="0.25">
      <c r="A20" s="4" t="s">
        <v>15</v>
      </c>
      <c r="B20" s="4"/>
      <c r="C20" s="6">
        <f>ROUND(SUM('Bőcs MK út - Összesítő'!B2:B10),0)</f>
        <v>0</v>
      </c>
      <c r="D20" s="6">
        <f>ROUND(SUM('Bőcs MK út - Összesítő'!C2:C10),0)</f>
        <v>0</v>
      </c>
    </row>
    <row r="21" spans="1:4" s="3" customFormat="1" ht="27" customHeight="1" x14ac:dyDescent="0.25">
      <c r="A21" s="4" t="s">
        <v>16</v>
      </c>
      <c r="B21" s="4"/>
      <c r="C21" s="6">
        <f>ROUND(C20,0)</f>
        <v>0</v>
      </c>
      <c r="D21" s="6">
        <f>ROUND(D20,0)</f>
        <v>0</v>
      </c>
    </row>
    <row r="22" spans="1:4" s="3" customFormat="1" ht="27" customHeight="1" x14ac:dyDescent="0.25">
      <c r="A22" s="3" t="s">
        <v>17</v>
      </c>
      <c r="C22" s="69">
        <f>ROUND(C21+D21,0)</f>
        <v>0</v>
      </c>
      <c r="D22" s="69"/>
    </row>
    <row r="23" spans="1:4" s="3" customFormat="1" ht="27" customHeight="1" x14ac:dyDescent="0.25">
      <c r="A23" s="4" t="s">
        <v>18</v>
      </c>
      <c r="B23" s="7">
        <v>0.27</v>
      </c>
      <c r="C23" s="70">
        <f>ROUND(C22*B23,0)</f>
        <v>0</v>
      </c>
      <c r="D23" s="70"/>
    </row>
    <row r="24" spans="1:4" s="3" customFormat="1" ht="27" customHeight="1" x14ac:dyDescent="0.25">
      <c r="A24" s="4" t="s">
        <v>19</v>
      </c>
      <c r="B24" s="4"/>
      <c r="C24" s="63">
        <f>ROUND(C22+C23,0)</f>
        <v>0</v>
      </c>
      <c r="D24" s="63"/>
    </row>
    <row r="25" spans="1:4" s="3" customFormat="1" ht="27" customHeight="1" x14ac:dyDescent="0.25">
      <c r="C25" s="8"/>
      <c r="D25" s="8"/>
    </row>
    <row r="28" spans="1:4" x14ac:dyDescent="0.25">
      <c r="B28" s="64" t="s">
        <v>20</v>
      </c>
      <c r="C28" s="64"/>
    </row>
    <row r="30" spans="1:4" x14ac:dyDescent="0.25">
      <c r="A30" s="9"/>
    </row>
    <row r="31" spans="1:4" x14ac:dyDescent="0.25">
      <c r="A31" s="9"/>
    </row>
    <row r="32" spans="1:4" x14ac:dyDescent="0.25">
      <c r="A32" s="9"/>
    </row>
  </sheetData>
  <mergeCells count="8">
    <mergeCell ref="C24:D24"/>
    <mergeCell ref="B28:C28"/>
    <mergeCell ref="A1:D1"/>
    <mergeCell ref="A2:D2"/>
    <mergeCell ref="A3:D3"/>
    <mergeCell ref="A18:D18"/>
    <mergeCell ref="C22:D22"/>
    <mergeCell ref="C23:D23"/>
  </mergeCells>
  <pageMargins left="1" right="1" top="1" bottom="1" header="0.41666666666666669" footer="0.41666666666666669"/>
  <pageSetup paperSize="9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view="pageBreakPreview" topLeftCell="A2" zoomScaleSheetLayoutView="100" workbookViewId="0">
      <selection activeCell="B19" sqref="B19"/>
    </sheetView>
  </sheetViews>
  <sheetFormatPr defaultRowHeight="15.75" x14ac:dyDescent="0.25"/>
  <cols>
    <col min="1" max="1" width="36.42578125" style="15" customWidth="1"/>
    <col min="2" max="3" width="20.7109375" style="16" customWidth="1"/>
    <col min="4" max="16384" width="9.140625" style="15"/>
  </cols>
  <sheetData>
    <row r="1" spans="1:3" s="10" customFormat="1" ht="48" customHeight="1" x14ac:dyDescent="0.25">
      <c r="A1" s="10" t="s">
        <v>21</v>
      </c>
      <c r="B1" s="11" t="s">
        <v>22</v>
      </c>
      <c r="C1" s="11" t="s">
        <v>23</v>
      </c>
    </row>
    <row r="2" spans="1:3" s="12" customFormat="1" ht="27.75" customHeight="1" x14ac:dyDescent="0.25">
      <c r="B2" s="13"/>
      <c r="C2" s="13"/>
    </row>
    <row r="3" spans="1:3" s="12" customFormat="1" ht="27.75" customHeight="1" x14ac:dyDescent="0.25">
      <c r="A3" s="12" t="s">
        <v>119</v>
      </c>
      <c r="B3" s="13">
        <f>'Bőcs MK út - Tételek'!H7</f>
        <v>0</v>
      </c>
      <c r="C3" s="13">
        <f>'Bőcs MK út - Tételek'!I7</f>
        <v>0</v>
      </c>
    </row>
    <row r="4" spans="1:3" s="12" customFormat="1" ht="27.75" customHeight="1" x14ac:dyDescent="0.25">
      <c r="A4" s="12" t="s">
        <v>24</v>
      </c>
      <c r="B4" s="13">
        <f>'Bőcs MK út - Tételek'!H53</f>
        <v>0</v>
      </c>
      <c r="C4" s="13">
        <f>'Bőcs MK út - Tételek'!I53</f>
        <v>0</v>
      </c>
    </row>
    <row r="5" spans="1:3" s="12" customFormat="1" ht="36.75" customHeight="1" x14ac:dyDescent="0.25">
      <c r="A5" s="12" t="s">
        <v>25</v>
      </c>
      <c r="B5" s="13">
        <f>'Bőcs MK út - Tételek'!H65</f>
        <v>0</v>
      </c>
      <c r="C5" s="13">
        <f>'Bőcs MK út - Tételek'!I65</f>
        <v>0</v>
      </c>
    </row>
    <row r="6" spans="1:3" s="12" customFormat="1" ht="27.75" customHeight="1" x14ac:dyDescent="0.25">
      <c r="A6" s="12" t="s">
        <v>26</v>
      </c>
      <c r="B6" s="13">
        <f>'Bőcs MK út - Tételek'!H85</f>
        <v>0</v>
      </c>
      <c r="C6" s="13">
        <f>'Bőcs MK út - Tételek'!I85</f>
        <v>0</v>
      </c>
    </row>
    <row r="7" spans="1:3" s="12" customFormat="1" ht="35.25" customHeight="1" x14ac:dyDescent="0.25">
      <c r="A7" s="12" t="s">
        <v>27</v>
      </c>
      <c r="B7" s="13">
        <f>'Bőcs MK út - Tételek'!H118</f>
        <v>0</v>
      </c>
      <c r="C7" s="13">
        <f>'Bőcs MK út - Tételek'!I118</f>
        <v>0</v>
      </c>
    </row>
    <row r="8" spans="1:3" s="12" customFormat="1" ht="27.75" customHeight="1" x14ac:dyDescent="0.25">
      <c r="A8" s="12" t="s">
        <v>28</v>
      </c>
      <c r="B8" s="13">
        <f>'Bőcs MK út - Tételek'!H133</f>
        <v>0</v>
      </c>
      <c r="C8" s="13">
        <f>'Bőcs MK út - Tételek'!I133</f>
        <v>0</v>
      </c>
    </row>
    <row r="9" spans="1:3" s="12" customFormat="1" ht="27.75" customHeight="1" x14ac:dyDescent="0.25">
      <c r="A9" s="12" t="s">
        <v>29</v>
      </c>
      <c r="B9" s="13">
        <f>'Bőcs MK út - Tételek'!H165</f>
        <v>0</v>
      </c>
      <c r="C9" s="13">
        <f>'Bőcs MK út - Tételek'!I165</f>
        <v>0</v>
      </c>
    </row>
    <row r="10" spans="1:3" s="12" customFormat="1" ht="27.75" customHeight="1" x14ac:dyDescent="0.25">
      <c r="B10" s="13"/>
      <c r="C10" s="13"/>
    </row>
    <row r="11" spans="1:3" s="12" customFormat="1" ht="27.75" customHeight="1" x14ac:dyDescent="0.25">
      <c r="B11" s="13"/>
      <c r="C11" s="13"/>
    </row>
    <row r="12" spans="1:3" s="10" customFormat="1" ht="27.75" customHeight="1" x14ac:dyDescent="0.25">
      <c r="A12" s="10" t="s">
        <v>30</v>
      </c>
      <c r="B12" s="14">
        <f>ROUND(SUM(B2:B11),0)</f>
        <v>0</v>
      </c>
      <c r="C12" s="14">
        <f>ROUND(SUM(C2:C11),0)</f>
        <v>0</v>
      </c>
    </row>
  </sheetData>
  <pageMargins left="1" right="1" top="1" bottom="1" header="0.41666666666666669" footer="0.41666666666666669"/>
  <pageSetup paperSize="9" orientation="portrait" useFirstPageNumber="1" r:id="rId1"/>
  <headerFooter>
    <oddHeader>&amp;C&amp;"Times New Roman,bold"&amp;12Munkanem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zoomScaleSheetLayoutView="100" workbookViewId="0">
      <selection activeCell="G161" sqref="G161"/>
    </sheetView>
  </sheetViews>
  <sheetFormatPr defaultRowHeight="12.75" x14ac:dyDescent="0.25"/>
  <cols>
    <col min="1" max="1" width="4.28515625" style="31" customWidth="1"/>
    <col min="2" max="2" width="9.28515625" style="27" customWidth="1"/>
    <col min="3" max="3" width="36.7109375" style="27" customWidth="1"/>
    <col min="4" max="4" width="6.7109375" style="38" customWidth="1"/>
    <col min="5" max="5" width="6.7109375" style="27" customWidth="1"/>
    <col min="6" max="6" width="9.140625" style="38" customWidth="1"/>
    <col min="7" max="7" width="8.140625" style="38" customWidth="1"/>
    <col min="8" max="9" width="10.28515625" style="38" customWidth="1"/>
    <col min="10" max="10" width="2.140625" style="23" customWidth="1"/>
    <col min="11" max="16384" width="9.140625" style="23"/>
  </cols>
  <sheetData>
    <row r="1" spans="1:9" s="20" customFormat="1" ht="29.25" customHeight="1" x14ac:dyDescent="0.25">
      <c r="A1" s="32" t="s">
        <v>31</v>
      </c>
      <c r="B1" s="33" t="s">
        <v>32</v>
      </c>
      <c r="C1" s="33" t="s">
        <v>33</v>
      </c>
      <c r="D1" s="34" t="s">
        <v>34</v>
      </c>
      <c r="E1" s="33" t="s">
        <v>35</v>
      </c>
      <c r="F1" s="34" t="s">
        <v>36</v>
      </c>
      <c r="G1" s="34" t="s">
        <v>37</v>
      </c>
      <c r="H1" s="34" t="s">
        <v>38</v>
      </c>
      <c r="I1" s="34" t="s">
        <v>39</v>
      </c>
    </row>
    <row r="2" spans="1:9" s="20" customFormat="1" x14ac:dyDescent="0.25">
      <c r="A2" s="35"/>
      <c r="B2" s="36"/>
      <c r="C2" s="36"/>
      <c r="D2" s="37"/>
      <c r="E2" s="36"/>
      <c r="F2" s="37"/>
      <c r="G2" s="37"/>
      <c r="H2" s="37"/>
      <c r="I2" s="37"/>
    </row>
    <row r="3" spans="1:9" s="20" customFormat="1" x14ac:dyDescent="0.25">
      <c r="A3" s="22"/>
      <c r="B3" s="23"/>
      <c r="C3" s="20" t="s">
        <v>119</v>
      </c>
      <c r="D3" s="26"/>
      <c r="E3" s="23"/>
      <c r="F3" s="24"/>
      <c r="G3" s="24"/>
      <c r="H3" s="24"/>
      <c r="I3" s="24"/>
    </row>
    <row r="4" spans="1:9" s="20" customFormat="1" x14ac:dyDescent="0.25">
      <c r="A4" s="22"/>
      <c r="B4" s="23"/>
      <c r="C4" s="23"/>
      <c r="D4" s="30"/>
      <c r="E4" s="23"/>
      <c r="F4" s="24"/>
      <c r="G4" s="24"/>
      <c r="H4" s="24"/>
      <c r="I4" s="24"/>
    </row>
    <row r="5" spans="1:9" s="20" customFormat="1" ht="25.5" x14ac:dyDescent="0.25">
      <c r="A5" s="22">
        <v>1</v>
      </c>
      <c r="B5" s="23" t="s">
        <v>120</v>
      </c>
      <c r="C5" s="25" t="s">
        <v>121</v>
      </c>
      <c r="D5" s="26">
        <v>1</v>
      </c>
      <c r="E5" s="23" t="s">
        <v>40</v>
      </c>
      <c r="F5" s="24">
        <v>0</v>
      </c>
      <c r="G5" s="24">
        <v>0</v>
      </c>
      <c r="H5" s="24">
        <f>ROUND(D5*F5, 0)</f>
        <v>0</v>
      </c>
      <c r="I5" s="24">
        <f>ROUND(D5*G5, 0)</f>
        <v>0</v>
      </c>
    </row>
    <row r="6" spans="1:9" s="20" customFormat="1" x14ac:dyDescent="0.25">
      <c r="A6" s="22"/>
      <c r="B6" s="23"/>
      <c r="C6" s="23"/>
      <c r="D6" s="26"/>
      <c r="E6" s="23"/>
      <c r="F6" s="24"/>
      <c r="G6" s="24"/>
      <c r="H6" s="24"/>
      <c r="I6" s="24"/>
    </row>
    <row r="7" spans="1:9" s="20" customFormat="1" x14ac:dyDescent="0.25">
      <c r="A7" s="17"/>
      <c r="B7" s="18"/>
      <c r="C7" s="18" t="s">
        <v>72</v>
      </c>
      <c r="D7" s="29"/>
      <c r="E7" s="18"/>
      <c r="F7" s="19"/>
      <c r="G7" s="19"/>
      <c r="H7" s="19">
        <f>ROUND(SUM(H5:H6),0)</f>
        <v>0</v>
      </c>
      <c r="I7" s="19">
        <f>ROUND(SUM(I5:I6),0)</f>
        <v>0</v>
      </c>
    </row>
    <row r="8" spans="1:9" s="20" customFormat="1" x14ac:dyDescent="0.25">
      <c r="A8" s="35"/>
      <c r="B8" s="36"/>
      <c r="C8" s="36"/>
      <c r="D8" s="37"/>
      <c r="E8" s="36"/>
      <c r="F8" s="37"/>
      <c r="G8" s="37"/>
      <c r="H8" s="37"/>
      <c r="I8" s="37"/>
    </row>
    <row r="9" spans="1:9" s="20" customFormat="1" x14ac:dyDescent="0.25">
      <c r="A9" s="35"/>
      <c r="B9" s="36"/>
      <c r="C9" s="36" t="s">
        <v>24</v>
      </c>
      <c r="D9" s="37"/>
      <c r="E9" s="36"/>
      <c r="F9" s="37"/>
      <c r="G9" s="37"/>
      <c r="H9" s="37"/>
      <c r="I9" s="37"/>
    </row>
    <row r="10" spans="1:9" s="20" customFormat="1" x14ac:dyDescent="0.25">
      <c r="A10" s="35"/>
      <c r="B10" s="36"/>
      <c r="C10" s="36"/>
      <c r="D10" s="37"/>
      <c r="E10" s="36"/>
      <c r="F10" s="37"/>
      <c r="G10" s="37"/>
      <c r="H10" s="37"/>
      <c r="I10" s="37"/>
    </row>
    <row r="11" spans="1:9" ht="51" x14ac:dyDescent="0.25">
      <c r="A11" s="31">
        <v>1</v>
      </c>
      <c r="B11" s="27" t="s">
        <v>122</v>
      </c>
      <c r="C11" s="27" t="s">
        <v>123</v>
      </c>
      <c r="D11" s="38">
        <v>5</v>
      </c>
      <c r="E11" s="27" t="s">
        <v>40</v>
      </c>
      <c r="F11" s="38">
        <v>0</v>
      </c>
      <c r="G11" s="38">
        <v>0</v>
      </c>
      <c r="H11" s="38">
        <f>ROUND(D11*F11, 0)</f>
        <v>0</v>
      </c>
      <c r="I11" s="38">
        <f>ROUND(D11*G11, 0)</f>
        <v>0</v>
      </c>
    </row>
    <row r="12" spans="1:9" x14ac:dyDescent="0.25">
      <c r="D12" s="37"/>
      <c r="H12" s="37"/>
      <c r="I12" s="37"/>
    </row>
    <row r="13" spans="1:9" ht="25.5" x14ac:dyDescent="0.25">
      <c r="A13" s="31">
        <v>2</v>
      </c>
      <c r="B13" s="27" t="s">
        <v>124</v>
      </c>
      <c r="C13" s="27" t="s">
        <v>125</v>
      </c>
      <c r="D13" s="38">
        <v>40</v>
      </c>
      <c r="E13" s="27" t="s">
        <v>43</v>
      </c>
      <c r="F13" s="38">
        <v>0</v>
      </c>
      <c r="G13" s="38">
        <v>0</v>
      </c>
      <c r="H13" s="38">
        <f>ROUND(D13*F13, 0)</f>
        <v>0</v>
      </c>
      <c r="I13" s="38">
        <f>ROUND(D13*G13, 0)</f>
        <v>0</v>
      </c>
    </row>
    <row r="14" spans="1:9" x14ac:dyDescent="0.25">
      <c r="A14" s="35"/>
      <c r="D14" s="37"/>
    </row>
    <row r="15" spans="1:9" ht="51" x14ac:dyDescent="0.25">
      <c r="A15" s="31">
        <v>3</v>
      </c>
      <c r="B15" s="27" t="s">
        <v>41</v>
      </c>
      <c r="C15" s="28" t="s">
        <v>42</v>
      </c>
      <c r="D15" s="38">
        <v>129</v>
      </c>
      <c r="E15" s="27" t="s">
        <v>43</v>
      </c>
      <c r="F15" s="38">
        <v>0</v>
      </c>
      <c r="G15" s="38">
        <v>0</v>
      </c>
      <c r="H15" s="38">
        <f>ROUND(D15*F15, 0)</f>
        <v>0</v>
      </c>
      <c r="I15" s="38">
        <f>ROUND(D15*G15, 0)</f>
        <v>0</v>
      </c>
    </row>
    <row r="16" spans="1:9" x14ac:dyDescent="0.25">
      <c r="D16" s="37"/>
    </row>
    <row r="17" spans="1:9" ht="51" x14ac:dyDescent="0.25">
      <c r="A17" s="31">
        <v>4</v>
      </c>
      <c r="B17" s="27" t="s">
        <v>44</v>
      </c>
      <c r="C17" s="28" t="s">
        <v>45</v>
      </c>
      <c r="D17" s="38">
        <v>120</v>
      </c>
      <c r="E17" s="27" t="s">
        <v>46</v>
      </c>
      <c r="F17" s="38">
        <v>0</v>
      </c>
      <c r="G17" s="38">
        <v>0</v>
      </c>
      <c r="H17" s="38">
        <f>ROUND(D17*F17, 0)</f>
        <v>0</v>
      </c>
      <c r="I17" s="38">
        <f>ROUND(D17*G17, 0)</f>
        <v>0</v>
      </c>
    </row>
    <row r="18" spans="1:9" x14ac:dyDescent="0.25">
      <c r="A18" s="35"/>
      <c r="C18" s="28"/>
      <c r="D18" s="37"/>
    </row>
    <row r="19" spans="1:9" ht="38.25" x14ac:dyDescent="0.25">
      <c r="A19" s="31">
        <v>5</v>
      </c>
      <c r="B19" s="27" t="s">
        <v>47</v>
      </c>
      <c r="C19" s="28" t="s">
        <v>48</v>
      </c>
      <c r="D19" s="38">
        <v>1290</v>
      </c>
      <c r="E19" s="39" t="s">
        <v>49</v>
      </c>
      <c r="F19" s="38">
        <v>0</v>
      </c>
      <c r="G19" s="38">
        <v>0</v>
      </c>
      <c r="H19" s="38">
        <f>ROUND(D19*F19, 0)</f>
        <v>0</v>
      </c>
      <c r="I19" s="38">
        <f>ROUND(D19*G19, 0)</f>
        <v>0</v>
      </c>
    </row>
    <row r="20" spans="1:9" x14ac:dyDescent="0.25">
      <c r="C20" s="28"/>
      <c r="D20" s="37"/>
    </row>
    <row r="21" spans="1:9" ht="38.25" x14ac:dyDescent="0.25">
      <c r="A21" s="31">
        <v>6</v>
      </c>
      <c r="B21" s="27" t="s">
        <v>50</v>
      </c>
      <c r="C21" s="28" t="s">
        <v>51</v>
      </c>
      <c r="D21" s="38">
        <v>1578</v>
      </c>
      <c r="E21" s="40" t="s">
        <v>49</v>
      </c>
      <c r="F21" s="40">
        <v>0</v>
      </c>
      <c r="G21" s="40">
        <v>0</v>
      </c>
      <c r="H21" s="38">
        <f>ROUND(D21*F21, 0)</f>
        <v>0</v>
      </c>
      <c r="I21" s="38">
        <f>ROUND(D21*G21, 0)</f>
        <v>0</v>
      </c>
    </row>
    <row r="22" spans="1:9" x14ac:dyDescent="0.25">
      <c r="A22" s="35"/>
      <c r="C22" s="28"/>
      <c r="E22" s="40"/>
      <c r="F22" s="40"/>
      <c r="G22" s="40"/>
    </row>
    <row r="23" spans="1:9" ht="63.75" x14ac:dyDescent="0.25">
      <c r="A23" s="31">
        <v>7</v>
      </c>
      <c r="B23" s="27" t="s">
        <v>52</v>
      </c>
      <c r="C23" s="28" t="s">
        <v>53</v>
      </c>
      <c r="D23" s="38">
        <v>37</v>
      </c>
      <c r="E23" s="27" t="s">
        <v>46</v>
      </c>
      <c r="F23" s="40">
        <v>0</v>
      </c>
      <c r="G23" s="40">
        <v>0</v>
      </c>
      <c r="H23" s="38">
        <f>ROUND(D23*F23, 0)</f>
        <v>0</v>
      </c>
      <c r="I23" s="38">
        <f>ROUND(D23*G23, 0)</f>
        <v>0</v>
      </c>
    </row>
    <row r="24" spans="1:9" x14ac:dyDescent="0.25">
      <c r="C24" s="28"/>
      <c r="E24" s="40"/>
      <c r="F24" s="40"/>
      <c r="G24" s="40"/>
    </row>
    <row r="25" spans="1:9" ht="63.75" x14ac:dyDescent="0.25">
      <c r="A25" s="31">
        <v>8</v>
      </c>
      <c r="B25" s="27" t="s">
        <v>54</v>
      </c>
      <c r="C25" s="28" t="s">
        <v>55</v>
      </c>
      <c r="D25" s="38">
        <v>224</v>
      </c>
      <c r="E25" s="27" t="s">
        <v>46</v>
      </c>
      <c r="F25" s="40">
        <v>0</v>
      </c>
      <c r="G25" s="40">
        <v>0</v>
      </c>
      <c r="H25" s="38">
        <f>ROUND(D25*F25, 0)</f>
        <v>0</v>
      </c>
      <c r="I25" s="38">
        <f>ROUND(D25*G25, 0)</f>
        <v>0</v>
      </c>
    </row>
    <row r="26" spans="1:9" s="46" customFormat="1" x14ac:dyDescent="0.25">
      <c r="A26" s="31"/>
      <c r="B26" s="27"/>
      <c r="C26" s="28"/>
      <c r="D26" s="38"/>
      <c r="E26" s="27"/>
      <c r="F26" s="40"/>
      <c r="G26" s="40"/>
      <c r="H26" s="38"/>
      <c r="I26" s="38"/>
    </row>
    <row r="27" spans="1:9" s="46" customFormat="1" ht="38.25" x14ac:dyDescent="0.25">
      <c r="A27" s="31"/>
      <c r="B27" s="27" t="s">
        <v>147</v>
      </c>
      <c r="C27" s="28" t="s">
        <v>148</v>
      </c>
      <c r="D27" s="38">
        <v>44</v>
      </c>
      <c r="E27" s="27" t="s">
        <v>49</v>
      </c>
      <c r="F27" s="40">
        <v>0</v>
      </c>
      <c r="G27" s="40">
        <v>0</v>
      </c>
      <c r="H27" s="38">
        <f>ROUND(D27*F27, 0)</f>
        <v>0</v>
      </c>
      <c r="I27" s="38">
        <f>ROUND(D27*G27, 0)</f>
        <v>0</v>
      </c>
    </row>
    <row r="28" spans="1:9" s="46" customFormat="1" x14ac:dyDescent="0.25">
      <c r="A28" s="31"/>
      <c r="B28" s="27"/>
      <c r="C28" s="28"/>
      <c r="D28" s="38"/>
      <c r="E28" s="27"/>
      <c r="F28" s="40"/>
      <c r="G28" s="40"/>
      <c r="H28" s="38"/>
      <c r="I28" s="38"/>
    </row>
    <row r="29" spans="1:9" s="46" customFormat="1" x14ac:dyDescent="0.25">
      <c r="A29" s="31"/>
      <c r="B29" s="48" t="s">
        <v>58</v>
      </c>
      <c r="C29" s="28" t="s">
        <v>149</v>
      </c>
      <c r="D29" s="38">
        <v>5</v>
      </c>
      <c r="E29" s="27" t="s">
        <v>46</v>
      </c>
      <c r="F29" s="40">
        <v>0</v>
      </c>
      <c r="G29" s="40">
        <v>0</v>
      </c>
      <c r="H29" s="38">
        <f>ROUND(D29*F29, 0)</f>
        <v>0</v>
      </c>
      <c r="I29" s="38">
        <f>ROUND(D29*G29, 0)</f>
        <v>0</v>
      </c>
    </row>
    <row r="30" spans="1:9" x14ac:dyDescent="0.25">
      <c r="A30" s="35"/>
      <c r="C30" s="28"/>
      <c r="D30" s="40"/>
      <c r="F30" s="40"/>
      <c r="G30" s="40"/>
    </row>
    <row r="31" spans="1:9" ht="51" x14ac:dyDescent="0.25">
      <c r="A31" s="31">
        <v>9</v>
      </c>
      <c r="B31" s="27" t="s">
        <v>56</v>
      </c>
      <c r="C31" s="28" t="s">
        <v>57</v>
      </c>
      <c r="D31" s="38">
        <v>850</v>
      </c>
      <c r="E31" s="27" t="s">
        <v>46</v>
      </c>
      <c r="F31" s="40">
        <v>0</v>
      </c>
      <c r="G31" s="40">
        <v>0</v>
      </c>
      <c r="H31" s="38">
        <f>ROUND(D31*F31, 0)</f>
        <v>0</v>
      </c>
      <c r="I31" s="38">
        <f>ROUND(D31*G31, 0)</f>
        <v>0</v>
      </c>
    </row>
    <row r="32" spans="1:9" s="46" customFormat="1" x14ac:dyDescent="0.25">
      <c r="A32" s="31"/>
      <c r="B32" s="27"/>
      <c r="C32" s="28"/>
      <c r="D32" s="38"/>
      <c r="E32" s="27"/>
      <c r="F32" s="40"/>
      <c r="G32" s="40"/>
      <c r="H32" s="38"/>
      <c r="I32" s="38"/>
    </row>
    <row r="33" spans="1:9" s="46" customFormat="1" ht="51" x14ac:dyDescent="0.25">
      <c r="A33" s="31"/>
      <c r="B33" s="27" t="s">
        <v>150</v>
      </c>
      <c r="C33" s="28" t="s">
        <v>151</v>
      </c>
      <c r="D33" s="38">
        <v>88</v>
      </c>
      <c r="E33" s="27" t="s">
        <v>46</v>
      </c>
      <c r="F33" s="38">
        <v>0</v>
      </c>
      <c r="G33" s="38">
        <v>0</v>
      </c>
      <c r="H33" s="38">
        <f>ROUND(D33*F33, 0)</f>
        <v>0</v>
      </c>
      <c r="I33" s="38">
        <f>ROUND(D33*G33, 0)</f>
        <v>0</v>
      </c>
    </row>
    <row r="34" spans="1:9" s="46" customFormat="1" x14ac:dyDescent="0.25">
      <c r="A34" s="31"/>
      <c r="B34" s="27"/>
      <c r="C34" s="28"/>
      <c r="D34" s="38"/>
      <c r="E34" s="27"/>
      <c r="F34" s="38"/>
      <c r="G34" s="38"/>
      <c r="H34" s="38"/>
      <c r="I34" s="38"/>
    </row>
    <row r="35" spans="1:9" s="46" customFormat="1" ht="25.5" x14ac:dyDescent="0.25">
      <c r="A35" s="31"/>
      <c r="B35" s="48" t="s">
        <v>58</v>
      </c>
      <c r="C35" s="28" t="s">
        <v>152</v>
      </c>
      <c r="D35" s="38">
        <v>88</v>
      </c>
      <c r="E35" s="27" t="s">
        <v>46</v>
      </c>
      <c r="F35" s="38">
        <v>0</v>
      </c>
      <c r="G35" s="38">
        <v>0</v>
      </c>
      <c r="H35" s="38">
        <f>ROUND(D35*F35, 0)</f>
        <v>0</v>
      </c>
      <c r="I35" s="38">
        <f>ROUND(D35*G35, 0)</f>
        <v>0</v>
      </c>
    </row>
    <row r="36" spans="1:9" x14ac:dyDescent="0.25">
      <c r="C36" s="28"/>
      <c r="D36" s="37"/>
    </row>
    <row r="37" spans="1:9" ht="25.5" x14ac:dyDescent="0.25">
      <c r="A37" s="31">
        <v>10</v>
      </c>
      <c r="B37" s="27" t="s">
        <v>59</v>
      </c>
      <c r="C37" s="28" t="s">
        <v>60</v>
      </c>
      <c r="D37" s="38">
        <v>395</v>
      </c>
      <c r="E37" s="27" t="s">
        <v>46</v>
      </c>
      <c r="F37" s="38">
        <v>0</v>
      </c>
      <c r="G37" s="38">
        <v>0</v>
      </c>
      <c r="H37" s="38">
        <f>ROUND(D37*F37, 0)</f>
        <v>0</v>
      </c>
      <c r="I37" s="38">
        <f>ROUND(D37*G37, 0)</f>
        <v>0</v>
      </c>
    </row>
    <row r="38" spans="1:9" x14ac:dyDescent="0.25">
      <c r="A38" s="35"/>
      <c r="D38" s="37"/>
    </row>
    <row r="39" spans="1:9" ht="25.5" x14ac:dyDescent="0.25">
      <c r="A39" s="31">
        <v>11</v>
      </c>
      <c r="B39" s="27" t="s">
        <v>61</v>
      </c>
      <c r="C39" s="28" t="s">
        <v>62</v>
      </c>
      <c r="D39" s="38">
        <v>261</v>
      </c>
      <c r="E39" s="27" t="s">
        <v>46</v>
      </c>
      <c r="F39" s="38">
        <v>0</v>
      </c>
      <c r="G39" s="38">
        <v>0</v>
      </c>
      <c r="H39" s="38">
        <f>ROUND(D39*F39, 0)</f>
        <v>0</v>
      </c>
      <c r="I39" s="38">
        <f>ROUND(D39*G39, 0)</f>
        <v>0</v>
      </c>
    </row>
    <row r="40" spans="1:9" x14ac:dyDescent="0.25">
      <c r="D40" s="37"/>
    </row>
    <row r="41" spans="1:9" ht="38.25" x14ac:dyDescent="0.25">
      <c r="A41" s="31">
        <v>12</v>
      </c>
      <c r="B41" s="27" t="s">
        <v>63</v>
      </c>
      <c r="C41" s="27" t="s">
        <v>64</v>
      </c>
      <c r="D41" s="38">
        <v>1622</v>
      </c>
      <c r="E41" s="27" t="s">
        <v>49</v>
      </c>
      <c r="F41" s="38">
        <v>0</v>
      </c>
      <c r="G41" s="38">
        <v>0</v>
      </c>
      <c r="H41" s="38">
        <f>ROUND(D41*F41, 0)</f>
        <v>0</v>
      </c>
      <c r="I41" s="38">
        <f>ROUND(D41*G41, 0)</f>
        <v>0</v>
      </c>
    </row>
    <row r="42" spans="1:9" x14ac:dyDescent="0.25">
      <c r="A42" s="35"/>
      <c r="B42" s="46"/>
      <c r="C42" s="46"/>
      <c r="D42" s="47"/>
      <c r="E42" s="46"/>
    </row>
    <row r="43" spans="1:9" ht="25.5" x14ac:dyDescent="0.25">
      <c r="A43" s="31">
        <v>13</v>
      </c>
      <c r="B43" s="27" t="s">
        <v>65</v>
      </c>
      <c r="C43" s="28" t="s">
        <v>66</v>
      </c>
      <c r="D43" s="38">
        <v>841</v>
      </c>
      <c r="E43" s="27" t="s">
        <v>46</v>
      </c>
      <c r="F43" s="38">
        <v>0</v>
      </c>
      <c r="G43" s="38">
        <v>0</v>
      </c>
      <c r="H43" s="38">
        <f>ROUND(D43*F43, 0)</f>
        <v>0</v>
      </c>
      <c r="I43" s="38">
        <f>ROUND(D43*G43, 0)</f>
        <v>0</v>
      </c>
    </row>
    <row r="45" spans="1:9" ht="25.5" x14ac:dyDescent="0.25">
      <c r="A45" s="31">
        <v>14</v>
      </c>
      <c r="B45" s="27" t="s">
        <v>65</v>
      </c>
      <c r="C45" s="28" t="s">
        <v>67</v>
      </c>
      <c r="D45" s="38">
        <v>251</v>
      </c>
      <c r="E45" s="27" t="s">
        <v>46</v>
      </c>
      <c r="F45" s="38">
        <v>0</v>
      </c>
      <c r="G45" s="38">
        <v>0</v>
      </c>
      <c r="H45" s="38">
        <f>ROUND(D45*F45, 0)</f>
        <v>0</v>
      </c>
      <c r="I45" s="38">
        <f>ROUND(D45*G45, 0)</f>
        <v>0</v>
      </c>
    </row>
    <row r="46" spans="1:9" s="46" customFormat="1" x14ac:dyDescent="0.25">
      <c r="A46" s="31"/>
      <c r="B46" s="27"/>
      <c r="C46" s="28"/>
      <c r="D46" s="38"/>
      <c r="E46" s="27"/>
      <c r="F46" s="38"/>
      <c r="G46" s="38"/>
      <c r="H46" s="38"/>
      <c r="I46" s="38"/>
    </row>
    <row r="47" spans="1:9" s="46" customFormat="1" ht="51" x14ac:dyDescent="0.25">
      <c r="A47" s="31"/>
      <c r="B47" s="27" t="s">
        <v>144</v>
      </c>
      <c r="C47" s="27" t="s">
        <v>145</v>
      </c>
      <c r="D47" s="47">
        <v>2.2000000000000002</v>
      </c>
      <c r="E47" s="27" t="s">
        <v>146</v>
      </c>
      <c r="F47" s="38">
        <v>0</v>
      </c>
      <c r="G47" s="38">
        <v>0</v>
      </c>
      <c r="H47" s="38">
        <f>ROUND(D47*F47, 0)</f>
        <v>0</v>
      </c>
      <c r="I47" s="38">
        <f>ROUND(D47*G47, 0)</f>
        <v>0</v>
      </c>
    </row>
    <row r="48" spans="1:9" x14ac:dyDescent="0.25">
      <c r="A48" s="35"/>
      <c r="D48" s="37"/>
    </row>
    <row r="49" spans="1:9" ht="41.25" x14ac:dyDescent="0.25">
      <c r="A49" s="31">
        <v>15</v>
      </c>
      <c r="B49" s="27" t="s">
        <v>68</v>
      </c>
      <c r="C49" s="28" t="s">
        <v>69</v>
      </c>
      <c r="D49" s="38">
        <v>51</v>
      </c>
      <c r="E49" s="27" t="s">
        <v>40</v>
      </c>
      <c r="F49" s="38">
        <v>0</v>
      </c>
      <c r="G49" s="38">
        <v>0</v>
      </c>
      <c r="H49" s="38">
        <f>ROUND(D49*F49, 0)</f>
        <v>0</v>
      </c>
      <c r="I49" s="38">
        <f>ROUND(D49*G49, 0)</f>
        <v>0</v>
      </c>
    </row>
    <row r="50" spans="1:9" x14ac:dyDescent="0.25">
      <c r="D50" s="37"/>
    </row>
    <row r="51" spans="1:9" ht="41.25" x14ac:dyDescent="0.25">
      <c r="A51" s="31">
        <v>16</v>
      </c>
      <c r="B51" s="27" t="s">
        <v>70</v>
      </c>
      <c r="C51" s="28" t="s">
        <v>71</v>
      </c>
      <c r="D51" s="38">
        <v>169</v>
      </c>
      <c r="E51" s="27" t="s">
        <v>40</v>
      </c>
      <c r="F51" s="38">
        <v>0</v>
      </c>
      <c r="G51" s="38">
        <v>0</v>
      </c>
      <c r="H51" s="38">
        <f>ROUND(D51*F51, 0)</f>
        <v>0</v>
      </c>
      <c r="I51" s="38">
        <f>ROUND(D51*G51, 0)</f>
        <v>0</v>
      </c>
    </row>
    <row r="53" spans="1:9" s="21" customFormat="1" x14ac:dyDescent="0.25">
      <c r="A53" s="32"/>
      <c r="B53" s="33"/>
      <c r="C53" s="33" t="s">
        <v>72</v>
      </c>
      <c r="D53" s="34"/>
      <c r="E53" s="33"/>
      <c r="F53" s="34"/>
      <c r="G53" s="34"/>
      <c r="H53" s="34">
        <f>ROUND(SUM(H11:H52),0)</f>
        <v>0</v>
      </c>
      <c r="I53" s="34">
        <f>ROUND(SUM(I11:I52),0)</f>
        <v>0</v>
      </c>
    </row>
    <row r="55" spans="1:9" x14ac:dyDescent="0.25">
      <c r="C55" s="41" t="s">
        <v>73</v>
      </c>
    </row>
    <row r="56" spans="1:9" x14ac:dyDescent="0.25">
      <c r="D56" s="37"/>
    </row>
    <row r="57" spans="1:9" ht="45" customHeight="1" x14ac:dyDescent="0.25">
      <c r="A57" s="31">
        <v>1</v>
      </c>
      <c r="B57" s="27" t="s">
        <v>74</v>
      </c>
      <c r="C57" s="28" t="s">
        <v>75</v>
      </c>
      <c r="D57" s="38">
        <v>106</v>
      </c>
      <c r="E57" s="27" t="s">
        <v>46</v>
      </c>
      <c r="F57" s="38">
        <v>0</v>
      </c>
      <c r="G57" s="38">
        <v>0</v>
      </c>
      <c r="H57" s="38">
        <f>ROUND(D57*F57, 0)</f>
        <v>0</v>
      </c>
      <c r="I57" s="38">
        <f>ROUND(D57*G57, 0)</f>
        <v>0</v>
      </c>
    </row>
    <row r="58" spans="1:9" s="46" customFormat="1" x14ac:dyDescent="0.25">
      <c r="A58" s="31"/>
      <c r="B58" s="27"/>
      <c r="C58" s="28"/>
      <c r="D58" s="38"/>
      <c r="E58" s="27"/>
      <c r="F58" s="38"/>
      <c r="G58" s="38"/>
      <c r="H58" s="38"/>
      <c r="I58" s="38"/>
    </row>
    <row r="59" spans="1:9" s="46" customFormat="1" ht="45" customHeight="1" x14ac:dyDescent="0.25">
      <c r="A59" s="31"/>
      <c r="B59" s="27" t="s">
        <v>153</v>
      </c>
      <c r="C59" s="28" t="s">
        <v>154</v>
      </c>
      <c r="D59" s="38">
        <v>151</v>
      </c>
      <c r="E59" s="27" t="s">
        <v>46</v>
      </c>
      <c r="F59" s="38">
        <v>0</v>
      </c>
      <c r="G59" s="38">
        <v>0</v>
      </c>
      <c r="H59" s="38">
        <f>ROUND(D59*F59, 0)</f>
        <v>0</v>
      </c>
      <c r="I59" s="38">
        <f>ROUND(D59*G59, 0)</f>
        <v>0</v>
      </c>
    </row>
    <row r="60" spans="1:9" x14ac:dyDescent="0.25">
      <c r="C60" s="28"/>
    </row>
    <row r="61" spans="1:9" ht="76.5" x14ac:dyDescent="0.25">
      <c r="A61" s="31">
        <v>2</v>
      </c>
      <c r="B61" s="44" t="s">
        <v>141</v>
      </c>
      <c r="C61" s="45" t="s">
        <v>142</v>
      </c>
      <c r="D61" s="38">
        <v>37</v>
      </c>
      <c r="E61" s="27" t="s">
        <v>46</v>
      </c>
      <c r="F61" s="38">
        <v>0</v>
      </c>
      <c r="G61" s="38">
        <v>0</v>
      </c>
      <c r="H61" s="38">
        <f>ROUND(D61*F61, 0)</f>
        <v>0</v>
      </c>
      <c r="I61" s="38">
        <f>ROUND(D61*G61, 0)</f>
        <v>0</v>
      </c>
    </row>
    <row r="62" spans="1:9" x14ac:dyDescent="0.25">
      <c r="D62" s="37"/>
    </row>
    <row r="63" spans="1:9" ht="76.5" x14ac:dyDescent="0.25">
      <c r="A63" s="31">
        <v>3</v>
      </c>
      <c r="B63" s="27" t="s">
        <v>76</v>
      </c>
      <c r="C63" s="28" t="s">
        <v>77</v>
      </c>
      <c r="D63" s="38">
        <v>162</v>
      </c>
      <c r="E63" s="27" t="s">
        <v>46</v>
      </c>
      <c r="F63" s="38">
        <v>0</v>
      </c>
      <c r="G63" s="38">
        <v>0</v>
      </c>
      <c r="H63" s="38">
        <f>ROUND(D63*F63, 0)</f>
        <v>0</v>
      </c>
      <c r="I63" s="38">
        <f>ROUND(D63*G63, 0)</f>
        <v>0</v>
      </c>
    </row>
    <row r="65" spans="1:9" x14ac:dyDescent="0.25">
      <c r="A65" s="32"/>
      <c r="B65" s="33"/>
      <c r="C65" s="33" t="s">
        <v>72</v>
      </c>
      <c r="D65" s="34"/>
      <c r="E65" s="33"/>
      <c r="F65" s="34"/>
      <c r="G65" s="34"/>
      <c r="H65" s="34">
        <f>ROUND(SUM(H56:H64),0)</f>
        <v>0</v>
      </c>
      <c r="I65" s="34">
        <f>ROUND(SUM(I56:I64),0)</f>
        <v>0</v>
      </c>
    </row>
    <row r="67" spans="1:9" x14ac:dyDescent="0.25">
      <c r="C67" s="41" t="s">
        <v>26</v>
      </c>
    </row>
    <row r="68" spans="1:9" x14ac:dyDescent="0.25">
      <c r="D68" s="37"/>
    </row>
    <row r="69" spans="1:9" ht="38.25" x14ac:dyDescent="0.25">
      <c r="A69" s="31">
        <v>1</v>
      </c>
      <c r="B69" s="27" t="s">
        <v>78</v>
      </c>
      <c r="C69" s="28" t="s">
        <v>79</v>
      </c>
      <c r="D69" s="38">
        <v>120</v>
      </c>
      <c r="E69" s="27" t="s">
        <v>80</v>
      </c>
      <c r="F69" s="38">
        <v>0</v>
      </c>
      <c r="G69" s="38">
        <v>0</v>
      </c>
      <c r="H69" s="38">
        <f>ROUND(D69*F69, 0)</f>
        <v>0</v>
      </c>
      <c r="I69" s="38">
        <f>ROUND(D69*G69, 0)</f>
        <v>0</v>
      </c>
    </row>
    <row r="70" spans="1:9" x14ac:dyDescent="0.25">
      <c r="D70" s="27"/>
      <c r="F70" s="27"/>
    </row>
    <row r="71" spans="1:9" ht="25.5" x14ac:dyDescent="0.25">
      <c r="A71" s="31">
        <v>2</v>
      </c>
      <c r="B71" s="27" t="s">
        <v>126</v>
      </c>
      <c r="C71" s="27" t="s">
        <v>127</v>
      </c>
      <c r="D71" s="38">
        <v>80</v>
      </c>
      <c r="E71" s="27" t="s">
        <v>49</v>
      </c>
      <c r="F71" s="38">
        <v>0</v>
      </c>
      <c r="G71" s="38">
        <v>0</v>
      </c>
      <c r="H71" s="38">
        <f>ROUND(D71*F71, 0)</f>
        <v>0</v>
      </c>
      <c r="I71" s="38">
        <f>ROUND(D71*G71, 0)</f>
        <v>0</v>
      </c>
    </row>
    <row r="72" spans="1:9" x14ac:dyDescent="0.25">
      <c r="D72" s="37"/>
    </row>
    <row r="73" spans="1:9" ht="89.25" x14ac:dyDescent="0.25">
      <c r="A73" s="31">
        <v>3</v>
      </c>
      <c r="B73" s="27" t="s">
        <v>81</v>
      </c>
      <c r="C73" s="28" t="s">
        <v>82</v>
      </c>
      <c r="D73" s="38">
        <v>330</v>
      </c>
      <c r="E73" s="27" t="s">
        <v>80</v>
      </c>
      <c r="F73" s="38">
        <v>0</v>
      </c>
      <c r="G73" s="38">
        <v>0</v>
      </c>
      <c r="H73" s="38">
        <f>ROUND(D73*F73, 0)</f>
        <v>0</v>
      </c>
      <c r="I73" s="38">
        <f>ROUND(D73*G73, 0)</f>
        <v>0</v>
      </c>
    </row>
    <row r="74" spans="1:9" ht="27" x14ac:dyDescent="0.25">
      <c r="C74" s="28" t="s">
        <v>83</v>
      </c>
    </row>
    <row r="75" spans="1:9" x14ac:dyDescent="0.25">
      <c r="C75" s="28"/>
    </row>
    <row r="76" spans="1:9" ht="63.75" x14ac:dyDescent="0.25">
      <c r="A76" s="31">
        <v>4</v>
      </c>
      <c r="B76" s="27" t="s">
        <v>84</v>
      </c>
      <c r="C76" s="28" t="s">
        <v>85</v>
      </c>
      <c r="D76" s="38">
        <v>170</v>
      </c>
      <c r="E76" s="27" t="s">
        <v>80</v>
      </c>
      <c r="F76" s="40">
        <v>0</v>
      </c>
      <c r="G76" s="40">
        <v>0</v>
      </c>
      <c r="H76" s="38">
        <f>ROUND(D76*F76, 0)</f>
        <v>0</v>
      </c>
      <c r="I76" s="38">
        <f>ROUND(D76*G76, 0)</f>
        <v>0</v>
      </c>
    </row>
    <row r="77" spans="1:9" ht="46.5" customHeight="1" x14ac:dyDescent="0.25">
      <c r="C77" s="28" t="s">
        <v>86</v>
      </c>
    </row>
    <row r="78" spans="1:9" x14ac:dyDescent="0.25">
      <c r="C78" s="28"/>
    </row>
    <row r="79" spans="1:9" ht="63.75" x14ac:dyDescent="0.25">
      <c r="A79" s="31">
        <v>5</v>
      </c>
      <c r="B79" s="27" t="s">
        <v>87</v>
      </c>
      <c r="C79" s="28" t="s">
        <v>88</v>
      </c>
      <c r="D79" s="38">
        <v>20</v>
      </c>
      <c r="E79" s="27" t="s">
        <v>80</v>
      </c>
      <c r="F79" s="38">
        <v>0</v>
      </c>
      <c r="G79" s="38">
        <v>0</v>
      </c>
      <c r="H79" s="38">
        <f>ROUND(D79*F79, 0)</f>
        <v>0</v>
      </c>
      <c r="I79" s="38">
        <f>ROUND(D79*G79, 0)</f>
        <v>0</v>
      </c>
    </row>
    <row r="80" spans="1:9" x14ac:dyDescent="0.25">
      <c r="D80" s="37"/>
    </row>
    <row r="81" spans="1:9" ht="63.75" x14ac:dyDescent="0.25">
      <c r="A81" s="31">
        <v>6</v>
      </c>
      <c r="B81" s="27" t="s">
        <v>89</v>
      </c>
      <c r="C81" s="28" t="s">
        <v>90</v>
      </c>
      <c r="D81" s="38">
        <v>124</v>
      </c>
      <c r="E81" s="27" t="s">
        <v>80</v>
      </c>
      <c r="F81" s="38">
        <v>0</v>
      </c>
      <c r="G81" s="38">
        <v>0</v>
      </c>
      <c r="H81" s="38">
        <f>ROUND(D81*F81, 0)</f>
        <v>0</v>
      </c>
      <c r="I81" s="38">
        <f>ROUND(D81*G81, 0)</f>
        <v>0</v>
      </c>
    </row>
    <row r="82" spans="1:9" x14ac:dyDescent="0.25">
      <c r="C82" s="28"/>
      <c r="D82" s="37"/>
    </row>
    <row r="83" spans="1:9" ht="51" x14ac:dyDescent="0.25">
      <c r="A83" s="31">
        <v>7</v>
      </c>
      <c r="B83" s="27" t="s">
        <v>91</v>
      </c>
      <c r="C83" s="27" t="s">
        <v>92</v>
      </c>
      <c r="D83" s="38">
        <v>20</v>
      </c>
      <c r="E83" s="27" t="s">
        <v>49</v>
      </c>
      <c r="F83" s="38">
        <v>0</v>
      </c>
      <c r="G83" s="38">
        <v>0</v>
      </c>
      <c r="H83" s="38">
        <f>ROUND(D83*F83, 0)</f>
        <v>0</v>
      </c>
      <c r="I83" s="38">
        <f>ROUND(D83*G83, 0)</f>
        <v>0</v>
      </c>
    </row>
    <row r="85" spans="1:9" x14ac:dyDescent="0.25">
      <c r="A85" s="32"/>
      <c r="B85" s="33"/>
      <c r="C85" s="33" t="s">
        <v>72</v>
      </c>
      <c r="D85" s="34"/>
      <c r="E85" s="33"/>
      <c r="F85" s="34"/>
      <c r="G85" s="34"/>
      <c r="H85" s="34">
        <f>ROUND(SUM(H69:H84),0)</f>
        <v>0</v>
      </c>
      <c r="I85" s="34">
        <f>ROUND(SUM(I69:I84),0)</f>
        <v>0</v>
      </c>
    </row>
    <row r="87" spans="1:9" x14ac:dyDescent="0.25">
      <c r="C87" s="41" t="s">
        <v>93</v>
      </c>
    </row>
    <row r="88" spans="1:9" x14ac:dyDescent="0.25">
      <c r="D88" s="37"/>
    </row>
    <row r="89" spans="1:9" ht="42.75" customHeight="1" x14ac:dyDescent="0.25">
      <c r="A89" s="31">
        <v>1</v>
      </c>
      <c r="B89" s="27" t="s">
        <v>94</v>
      </c>
      <c r="C89" s="28" t="s">
        <v>95</v>
      </c>
      <c r="D89" s="38">
        <v>41</v>
      </c>
      <c r="E89" s="27" t="s">
        <v>46</v>
      </c>
      <c r="F89" s="38">
        <v>0</v>
      </c>
      <c r="G89" s="38">
        <v>0</v>
      </c>
      <c r="H89" s="38">
        <f>ROUND(D89*F89, 0)</f>
        <v>0</v>
      </c>
      <c r="I89" s="38">
        <f>ROUND(D89*G89, 0)</f>
        <v>0</v>
      </c>
    </row>
    <row r="90" spans="1:9" x14ac:dyDescent="0.25">
      <c r="C90" s="28"/>
    </row>
    <row r="91" spans="1:9" x14ac:dyDescent="0.25">
      <c r="A91" s="31">
        <v>2</v>
      </c>
      <c r="B91" s="27" t="s">
        <v>96</v>
      </c>
      <c r="C91" s="28" t="s">
        <v>97</v>
      </c>
      <c r="D91" s="38">
        <v>160</v>
      </c>
      <c r="E91" s="27" t="s">
        <v>80</v>
      </c>
      <c r="F91" s="38">
        <v>0</v>
      </c>
      <c r="G91" s="38">
        <v>0</v>
      </c>
      <c r="H91" s="38">
        <f>ROUND(D91*F91, 0)</f>
        <v>0</v>
      </c>
      <c r="I91" s="38">
        <f>ROUND(D91*G91, 0)</f>
        <v>0</v>
      </c>
    </row>
    <row r="92" spans="1:9" x14ac:dyDescent="0.25">
      <c r="C92" s="28"/>
    </row>
    <row r="93" spans="1:9" ht="38.25" x14ac:dyDescent="0.25">
      <c r="A93" s="31">
        <v>3</v>
      </c>
      <c r="B93" s="27" t="s">
        <v>128</v>
      </c>
      <c r="C93" s="27" t="s">
        <v>129</v>
      </c>
      <c r="D93" s="38">
        <v>1694</v>
      </c>
      <c r="E93" s="27" t="s">
        <v>49</v>
      </c>
      <c r="F93" s="38">
        <v>0</v>
      </c>
      <c r="G93" s="38">
        <v>0</v>
      </c>
      <c r="H93" s="38">
        <f t="shared" ref="H93" si="0">ROUND(D93*F93, 0)</f>
        <v>0</v>
      </c>
      <c r="I93" s="38">
        <f t="shared" ref="I93" si="1">ROUND(D93*G93, 0)</f>
        <v>0</v>
      </c>
    </row>
    <row r="94" spans="1:9" x14ac:dyDescent="0.25">
      <c r="D94" s="27"/>
    </row>
    <row r="95" spans="1:9" ht="38.25" x14ac:dyDescent="0.25">
      <c r="A95" s="31">
        <v>4</v>
      </c>
      <c r="B95" s="27" t="s">
        <v>130</v>
      </c>
      <c r="C95" s="27" t="s">
        <v>131</v>
      </c>
      <c r="D95" s="38">
        <v>5080</v>
      </c>
      <c r="E95" s="27" t="s">
        <v>49</v>
      </c>
      <c r="F95" s="38">
        <v>0</v>
      </c>
      <c r="G95" s="38">
        <v>0</v>
      </c>
      <c r="H95" s="38">
        <f t="shared" ref="H95" si="2">ROUND(D95*F95, 0)</f>
        <v>0</v>
      </c>
      <c r="I95" s="38">
        <f t="shared" ref="I95" si="3">ROUND(D95*G95, 0)</f>
        <v>0</v>
      </c>
    </row>
    <row r="96" spans="1:9" x14ac:dyDescent="0.25">
      <c r="C96" s="28"/>
      <c r="D96" s="37"/>
    </row>
    <row r="97" spans="1:10" ht="76.5" x14ac:dyDescent="0.25">
      <c r="A97" s="31">
        <v>5</v>
      </c>
      <c r="B97" s="27" t="s">
        <v>98</v>
      </c>
      <c r="C97" s="28" t="s">
        <v>99</v>
      </c>
      <c r="D97" s="38">
        <v>73</v>
      </c>
      <c r="E97" s="27" t="s">
        <v>46</v>
      </c>
      <c r="F97" s="38">
        <v>0</v>
      </c>
      <c r="G97" s="38">
        <v>0</v>
      </c>
      <c r="H97" s="38">
        <f>ROUND(D97*F97, 0)</f>
        <v>0</v>
      </c>
      <c r="I97" s="38">
        <f>ROUND(D97*G97, 0)</f>
        <v>0</v>
      </c>
    </row>
    <row r="98" spans="1:10" ht="46.5" customHeight="1" x14ac:dyDescent="0.25">
      <c r="C98" s="28" t="s">
        <v>100</v>
      </c>
    </row>
    <row r="99" spans="1:10" x14ac:dyDescent="0.25">
      <c r="C99" s="28"/>
      <c r="D99" s="37"/>
    </row>
    <row r="100" spans="1:10" ht="76.5" x14ac:dyDescent="0.25">
      <c r="A100" s="31">
        <v>6</v>
      </c>
      <c r="B100" s="27" t="s">
        <v>101</v>
      </c>
      <c r="C100" s="28" t="s">
        <v>102</v>
      </c>
      <c r="D100" s="38">
        <v>57</v>
      </c>
      <c r="E100" s="27" t="s">
        <v>46</v>
      </c>
      <c r="F100" s="38">
        <v>0</v>
      </c>
      <c r="G100" s="38">
        <v>0</v>
      </c>
      <c r="H100" s="38">
        <f>ROUND(D100*F100, 0)</f>
        <v>0</v>
      </c>
      <c r="I100" s="38">
        <f>ROUND(D100*G100, 0)</f>
        <v>0</v>
      </c>
    </row>
    <row r="101" spans="1:10" ht="55.5" customHeight="1" x14ac:dyDescent="0.25">
      <c r="C101" s="28" t="s">
        <v>103</v>
      </c>
    </row>
    <row r="102" spans="1:10" s="46" customFormat="1" x14ac:dyDescent="0.25">
      <c r="A102" s="31"/>
      <c r="B102" s="27"/>
      <c r="C102" s="28"/>
      <c r="D102" s="38"/>
      <c r="E102" s="27"/>
      <c r="F102" s="38"/>
      <c r="G102" s="38"/>
      <c r="H102" s="38"/>
      <c r="I102" s="38"/>
    </row>
    <row r="103" spans="1:10" s="46" customFormat="1" ht="55.5" customHeight="1" x14ac:dyDescent="0.25">
      <c r="A103" s="31"/>
      <c r="B103" s="27" t="s">
        <v>155</v>
      </c>
      <c r="C103" s="28" t="s">
        <v>156</v>
      </c>
      <c r="D103" s="38">
        <v>19</v>
      </c>
      <c r="E103" s="27" t="s">
        <v>46</v>
      </c>
      <c r="F103" s="38">
        <v>0</v>
      </c>
      <c r="G103" s="38">
        <v>0</v>
      </c>
      <c r="H103" s="38">
        <f>ROUND(D103*F103, 0)</f>
        <v>0</v>
      </c>
      <c r="I103" s="38">
        <f>ROUND(D103*G103, 0)</f>
        <v>0</v>
      </c>
    </row>
    <row r="104" spans="1:10" s="46" customFormat="1" ht="55.5" customHeight="1" x14ac:dyDescent="0.25">
      <c r="A104" s="31"/>
      <c r="B104" s="27"/>
      <c r="C104" s="28" t="s">
        <v>157</v>
      </c>
      <c r="D104" s="38"/>
      <c r="E104" s="27"/>
      <c r="F104" s="38"/>
      <c r="G104" s="38"/>
      <c r="H104" s="38"/>
      <c r="I104" s="38"/>
    </row>
    <row r="105" spans="1:10" x14ac:dyDescent="0.25">
      <c r="C105" s="28"/>
      <c r="D105" s="37"/>
    </row>
    <row r="106" spans="1:10" ht="76.5" x14ac:dyDescent="0.25">
      <c r="A106" s="31">
        <v>7</v>
      </c>
      <c r="B106" s="27" t="s">
        <v>104</v>
      </c>
      <c r="C106" s="28" t="s">
        <v>105</v>
      </c>
      <c r="D106" s="38">
        <v>101</v>
      </c>
      <c r="E106" s="27" t="s">
        <v>46</v>
      </c>
      <c r="F106" s="38">
        <v>0</v>
      </c>
      <c r="G106" s="38">
        <v>0</v>
      </c>
      <c r="H106" s="38">
        <f>ROUND(D106*F106, 0)</f>
        <v>0</v>
      </c>
      <c r="I106" s="38">
        <f>ROUND(D106*G106, 0)</f>
        <v>0</v>
      </c>
    </row>
    <row r="107" spans="1:10" ht="51" x14ac:dyDescent="0.25">
      <c r="C107" s="28" t="s">
        <v>106</v>
      </c>
    </row>
    <row r="108" spans="1:10" x14ac:dyDescent="0.25">
      <c r="C108" s="28"/>
      <c r="J108" s="46"/>
    </row>
    <row r="109" spans="1:10" ht="76.5" x14ac:dyDescent="0.25">
      <c r="B109" s="27" t="s">
        <v>158</v>
      </c>
      <c r="C109" s="28" t="s">
        <v>159</v>
      </c>
      <c r="D109" s="38">
        <v>9</v>
      </c>
      <c r="E109" s="27" t="s">
        <v>46</v>
      </c>
      <c r="F109" s="38">
        <v>0</v>
      </c>
      <c r="G109" s="38">
        <v>0</v>
      </c>
      <c r="H109" s="38">
        <f>ROUND(D109*F109, 0)</f>
        <v>0</v>
      </c>
      <c r="I109" s="38">
        <f>ROUND(D109*G109, 0)</f>
        <v>0</v>
      </c>
      <c r="J109" s="46"/>
    </row>
    <row r="110" spans="1:10" ht="63.75" x14ac:dyDescent="0.25">
      <c r="C110" s="28" t="s">
        <v>160</v>
      </c>
      <c r="J110" s="46"/>
    </row>
    <row r="111" spans="1:10" x14ac:dyDescent="0.25">
      <c r="C111" s="28"/>
      <c r="D111" s="37"/>
      <c r="J111" s="46"/>
    </row>
    <row r="112" spans="1:10" ht="76.5" x14ac:dyDescent="0.25">
      <c r="B112" s="27" t="s">
        <v>161</v>
      </c>
      <c r="C112" s="28" t="s">
        <v>162</v>
      </c>
      <c r="D112" s="38">
        <v>13</v>
      </c>
      <c r="E112" s="27" t="s">
        <v>46</v>
      </c>
      <c r="F112" s="38">
        <v>0</v>
      </c>
      <c r="G112" s="38">
        <v>0</v>
      </c>
      <c r="H112" s="38">
        <f>ROUND(D112*F112, 0)</f>
        <v>0</v>
      </c>
      <c r="I112" s="38">
        <f>ROUND(D112*G112, 0)</f>
        <v>0</v>
      </c>
      <c r="J112" s="46"/>
    </row>
    <row r="113" spans="1:10" ht="51" x14ac:dyDescent="0.25">
      <c r="C113" s="28" t="s">
        <v>163</v>
      </c>
      <c r="J113" s="46"/>
    </row>
    <row r="114" spans="1:10" x14ac:dyDescent="0.25">
      <c r="D114" s="37"/>
      <c r="J114" s="46"/>
    </row>
    <row r="115" spans="1:10" ht="89.25" x14ac:dyDescent="0.25">
      <c r="B115" s="27" t="s">
        <v>164</v>
      </c>
      <c r="C115" s="28" t="s">
        <v>165</v>
      </c>
      <c r="D115" s="38">
        <v>7</v>
      </c>
      <c r="E115" s="27" t="s">
        <v>46</v>
      </c>
      <c r="F115" s="38">
        <v>0</v>
      </c>
      <c r="G115" s="38">
        <v>0</v>
      </c>
      <c r="H115" s="38">
        <f>ROUND(D115*F115, 0)</f>
        <v>0</v>
      </c>
      <c r="I115" s="38">
        <f>ROUND(D115*G115, 0)</f>
        <v>0</v>
      </c>
      <c r="J115" s="46"/>
    </row>
    <row r="116" spans="1:10" ht="51" x14ac:dyDescent="0.25">
      <c r="C116" s="28" t="s">
        <v>166</v>
      </c>
      <c r="J116" s="46"/>
    </row>
    <row r="118" spans="1:10" x14ac:dyDescent="0.25">
      <c r="A118" s="32"/>
      <c r="B118" s="33"/>
      <c r="C118" s="33" t="s">
        <v>72</v>
      </c>
      <c r="D118" s="34"/>
      <c r="E118" s="33"/>
      <c r="F118" s="34"/>
      <c r="G118" s="34"/>
      <c r="H118" s="34">
        <f>ROUND(SUM(H89:H117),0)</f>
        <v>0</v>
      </c>
      <c r="I118" s="34">
        <f>ROUND(SUM(I89:I117),0)</f>
        <v>0</v>
      </c>
    </row>
    <row r="120" spans="1:10" x14ac:dyDescent="0.25">
      <c r="C120" s="41" t="s">
        <v>28</v>
      </c>
    </row>
    <row r="121" spans="1:10" x14ac:dyDescent="0.25">
      <c r="D121" s="37"/>
    </row>
    <row r="122" spans="1:10" s="46" customFormat="1" ht="25.5" x14ac:dyDescent="0.25">
      <c r="A122" s="31">
        <v>1</v>
      </c>
      <c r="B122" s="27" t="s">
        <v>167</v>
      </c>
      <c r="C122" s="28" t="s">
        <v>168</v>
      </c>
      <c r="D122" s="38">
        <v>12</v>
      </c>
      <c r="E122" s="27" t="s">
        <v>46</v>
      </c>
      <c r="F122" s="38">
        <v>0</v>
      </c>
      <c r="G122" s="38">
        <v>0</v>
      </c>
      <c r="H122" s="38">
        <f>ROUND(D122*F122, 0)</f>
        <v>0</v>
      </c>
      <c r="I122" s="38">
        <f>ROUND(D122*G122, 0)</f>
        <v>0</v>
      </c>
    </row>
    <row r="123" spans="1:10" s="46" customFormat="1" x14ac:dyDescent="0.25">
      <c r="A123" s="31"/>
      <c r="B123" s="27"/>
      <c r="C123" s="28"/>
      <c r="D123" s="37"/>
      <c r="E123" s="27"/>
      <c r="F123" s="38"/>
      <c r="G123" s="38"/>
      <c r="H123" s="38"/>
      <c r="I123" s="38"/>
    </row>
    <row r="124" spans="1:10" s="46" customFormat="1" ht="89.25" x14ac:dyDescent="0.25">
      <c r="A124" s="31">
        <v>2</v>
      </c>
      <c r="B124" s="27" t="s">
        <v>169</v>
      </c>
      <c r="C124" s="28" t="s">
        <v>170</v>
      </c>
      <c r="D124" s="38">
        <v>66</v>
      </c>
      <c r="E124" s="27" t="s">
        <v>46</v>
      </c>
      <c r="F124" s="38">
        <v>0</v>
      </c>
      <c r="G124" s="38">
        <v>0</v>
      </c>
      <c r="H124" s="38">
        <f>ROUND(D124*F124, 0)</f>
        <v>0</v>
      </c>
      <c r="I124" s="38">
        <f>ROUND(D124*G124, 0)</f>
        <v>0</v>
      </c>
    </row>
    <row r="125" spans="1:10" s="46" customFormat="1" ht="25.5" x14ac:dyDescent="0.25">
      <c r="A125" s="31"/>
      <c r="B125" s="27"/>
      <c r="C125" s="28" t="s">
        <v>171</v>
      </c>
      <c r="D125" s="37"/>
      <c r="E125" s="27"/>
      <c r="F125" s="38"/>
      <c r="G125" s="38"/>
      <c r="H125" s="38"/>
      <c r="I125" s="38"/>
    </row>
    <row r="126" spans="1:10" s="46" customFormat="1" x14ac:dyDescent="0.25">
      <c r="A126" s="31"/>
      <c r="B126" s="27"/>
      <c r="C126" s="28"/>
      <c r="D126" s="37"/>
      <c r="E126" s="27"/>
      <c r="F126" s="38"/>
      <c r="G126" s="38"/>
      <c r="H126" s="38"/>
      <c r="I126" s="38"/>
    </row>
    <row r="127" spans="1:10" s="46" customFormat="1" ht="76.5" x14ac:dyDescent="0.25">
      <c r="A127" s="31">
        <v>3</v>
      </c>
      <c r="B127" s="27" t="s">
        <v>172</v>
      </c>
      <c r="C127" s="28" t="s">
        <v>173</v>
      </c>
      <c r="D127" s="38">
        <v>30</v>
      </c>
      <c r="E127" s="27" t="s">
        <v>80</v>
      </c>
      <c r="F127" s="38">
        <v>0</v>
      </c>
      <c r="G127" s="38">
        <v>0</v>
      </c>
      <c r="H127" s="38">
        <f>ROUND(D127*F127, 0)</f>
        <v>0</v>
      </c>
      <c r="I127" s="38">
        <f>ROUND(D127*G127, 0)</f>
        <v>0</v>
      </c>
    </row>
    <row r="128" spans="1:10" s="46" customFormat="1" x14ac:dyDescent="0.25">
      <c r="A128" s="31"/>
      <c r="B128" s="27"/>
      <c r="C128" s="28"/>
      <c r="D128" s="38"/>
      <c r="E128" s="27"/>
      <c r="F128" s="38"/>
      <c r="G128" s="38"/>
      <c r="H128" s="38"/>
      <c r="I128" s="38"/>
    </row>
    <row r="129" spans="1:9" s="46" customFormat="1" ht="38.25" x14ac:dyDescent="0.25">
      <c r="A129" s="31">
        <v>4</v>
      </c>
      <c r="B129" s="27" t="s">
        <v>174</v>
      </c>
      <c r="C129" s="28" t="s">
        <v>175</v>
      </c>
      <c r="D129" s="38">
        <v>220</v>
      </c>
      <c r="E129" s="27" t="s">
        <v>49</v>
      </c>
      <c r="F129" s="38">
        <v>0</v>
      </c>
      <c r="G129" s="38">
        <v>0</v>
      </c>
      <c r="H129" s="38">
        <f>ROUND(D129*F129, 0)</f>
        <v>0</v>
      </c>
      <c r="I129" s="38">
        <f>ROUND(D129*G129, 0)</f>
        <v>0</v>
      </c>
    </row>
    <row r="130" spans="1:9" s="46" customFormat="1" x14ac:dyDescent="0.25">
      <c r="A130" s="31"/>
      <c r="B130" s="27"/>
      <c r="C130" s="28"/>
      <c r="D130" s="38"/>
      <c r="E130" s="27"/>
      <c r="F130" s="38"/>
      <c r="G130" s="38"/>
      <c r="H130" s="38"/>
      <c r="I130" s="38"/>
    </row>
    <row r="131" spans="1:9" s="46" customFormat="1" x14ac:dyDescent="0.25">
      <c r="A131" s="31">
        <v>5</v>
      </c>
      <c r="B131" s="27" t="s">
        <v>176</v>
      </c>
      <c r="C131" s="28" t="s">
        <v>177</v>
      </c>
      <c r="D131" s="38">
        <v>220</v>
      </c>
      <c r="E131" s="27" t="s">
        <v>49</v>
      </c>
      <c r="F131" s="38">
        <v>0</v>
      </c>
      <c r="G131" s="38">
        <v>0</v>
      </c>
      <c r="H131" s="38">
        <f>ROUND(D131*F131, 0)</f>
        <v>0</v>
      </c>
      <c r="I131" s="38">
        <f>ROUND(D131*G131, 0)</f>
        <v>0</v>
      </c>
    </row>
    <row r="133" spans="1:9" x14ac:dyDescent="0.25">
      <c r="A133" s="32"/>
      <c r="B133" s="33"/>
      <c r="C133" s="33" t="s">
        <v>72</v>
      </c>
      <c r="D133" s="34"/>
      <c r="E133" s="33"/>
      <c r="F133" s="34"/>
      <c r="G133" s="34"/>
      <c r="H133" s="34">
        <f>ROUND(SUM(H122:H132),0)</f>
        <v>0</v>
      </c>
      <c r="I133" s="34">
        <f>ROUND(SUM(I122:I132),0)</f>
        <v>0</v>
      </c>
    </row>
    <row r="135" spans="1:9" x14ac:dyDescent="0.25">
      <c r="C135" s="41" t="s">
        <v>29</v>
      </c>
    </row>
    <row r="136" spans="1:9" x14ac:dyDescent="0.25">
      <c r="D136" s="37"/>
    </row>
    <row r="137" spans="1:9" ht="51" x14ac:dyDescent="0.25">
      <c r="A137" s="31">
        <v>1</v>
      </c>
      <c r="B137" s="27" t="s">
        <v>107</v>
      </c>
      <c r="C137" s="27" t="s">
        <v>108</v>
      </c>
      <c r="D137" s="38">
        <v>5</v>
      </c>
      <c r="E137" s="27" t="s">
        <v>40</v>
      </c>
      <c r="F137" s="38">
        <v>0</v>
      </c>
      <c r="G137" s="38">
        <v>0</v>
      </c>
      <c r="H137" s="38">
        <f>ROUND(D137*F137, 0)</f>
        <v>0</v>
      </c>
      <c r="I137" s="38">
        <f>ROUND(D137*G137, 0)</f>
        <v>0</v>
      </c>
    </row>
    <row r="138" spans="1:9" x14ac:dyDescent="0.25">
      <c r="D138" s="37"/>
    </row>
    <row r="139" spans="1:9" ht="38.25" x14ac:dyDescent="0.25">
      <c r="A139" s="31">
        <v>2</v>
      </c>
      <c r="B139" s="27" t="s">
        <v>109</v>
      </c>
      <c r="C139" s="27" t="s">
        <v>110</v>
      </c>
      <c r="D139" s="38">
        <v>6</v>
      </c>
      <c r="E139" s="27" t="s">
        <v>40</v>
      </c>
      <c r="F139" s="38">
        <v>0</v>
      </c>
      <c r="G139" s="38">
        <v>0</v>
      </c>
      <c r="H139" s="38">
        <f>ROUND(D139*F139, 0)</f>
        <v>0</v>
      </c>
      <c r="I139" s="38">
        <f>ROUND(D139*G139, 0)</f>
        <v>0</v>
      </c>
    </row>
    <row r="140" spans="1:9" x14ac:dyDescent="0.25">
      <c r="D140" s="37"/>
    </row>
    <row r="141" spans="1:9" ht="76.5" x14ac:dyDescent="0.25">
      <c r="A141" s="31">
        <v>3</v>
      </c>
      <c r="B141" s="27" t="s">
        <v>111</v>
      </c>
      <c r="C141" s="28" t="s">
        <v>112</v>
      </c>
      <c r="D141" s="38">
        <v>17</v>
      </c>
      <c r="E141" s="27" t="s">
        <v>40</v>
      </c>
      <c r="F141" s="38">
        <v>0</v>
      </c>
      <c r="G141" s="38">
        <v>0</v>
      </c>
      <c r="H141" s="38">
        <f>ROUND(D141*F141, 0)</f>
        <v>0</v>
      </c>
      <c r="I141" s="38">
        <f>ROUND(D141*G141, 0)</f>
        <v>0</v>
      </c>
    </row>
    <row r="142" spans="1:9" s="46" customFormat="1" x14ac:dyDescent="0.25">
      <c r="A142" s="31"/>
      <c r="B142" s="27"/>
      <c r="C142" s="28"/>
      <c r="D142" s="38"/>
      <c r="E142" s="27"/>
      <c r="F142" s="38"/>
      <c r="G142" s="38"/>
      <c r="H142" s="38"/>
      <c r="I142" s="38"/>
    </row>
    <row r="143" spans="1:9" s="46" customFormat="1" ht="76.5" x14ac:dyDescent="0.25">
      <c r="A143" s="31">
        <v>4</v>
      </c>
      <c r="B143" s="27" t="s">
        <v>178</v>
      </c>
      <c r="C143" s="28" t="s">
        <v>179</v>
      </c>
      <c r="D143" s="38">
        <v>3</v>
      </c>
      <c r="E143" s="27" t="s">
        <v>40</v>
      </c>
      <c r="F143" s="38">
        <v>0</v>
      </c>
      <c r="G143" s="38">
        <v>0</v>
      </c>
      <c r="H143" s="38">
        <f>ROUND(D143*F143, 0)</f>
        <v>0</v>
      </c>
      <c r="I143" s="38">
        <f>ROUND(D143*G143, 0)</f>
        <v>0</v>
      </c>
    </row>
    <row r="144" spans="1:9" s="46" customFormat="1" x14ac:dyDescent="0.25">
      <c r="A144" s="31"/>
      <c r="B144" s="27"/>
      <c r="C144" s="28" t="s">
        <v>113</v>
      </c>
      <c r="D144" s="38"/>
      <c r="E144" s="27"/>
      <c r="F144" s="38"/>
      <c r="G144" s="38"/>
      <c r="H144" s="38"/>
      <c r="I144" s="38"/>
    </row>
    <row r="145" spans="1:9" x14ac:dyDescent="0.25">
      <c r="D145" s="27"/>
    </row>
    <row r="146" spans="1:9" ht="75.75" customHeight="1" x14ac:dyDescent="0.25">
      <c r="A146" s="31">
        <v>5</v>
      </c>
      <c r="B146" s="27" t="s">
        <v>137</v>
      </c>
      <c r="C146" s="28" t="s">
        <v>114</v>
      </c>
      <c r="D146" s="38">
        <v>2</v>
      </c>
      <c r="E146" s="27" t="s">
        <v>40</v>
      </c>
      <c r="F146" s="38">
        <v>0</v>
      </c>
      <c r="G146" s="38">
        <v>0</v>
      </c>
      <c r="H146" s="38">
        <f>ROUND(D146*F146, 0)</f>
        <v>0</v>
      </c>
      <c r="I146" s="38">
        <f>ROUND(D146*G146, 0)</f>
        <v>0</v>
      </c>
    </row>
    <row r="147" spans="1:9" x14ac:dyDescent="0.25">
      <c r="D147" s="37"/>
    </row>
    <row r="148" spans="1:9" ht="83.25" customHeight="1" x14ac:dyDescent="0.25">
      <c r="A148" s="31">
        <v>6</v>
      </c>
      <c r="B148" s="27" t="s">
        <v>115</v>
      </c>
      <c r="C148" s="28" t="s">
        <v>116</v>
      </c>
      <c r="D148" s="38">
        <v>2</v>
      </c>
      <c r="E148" s="27" t="s">
        <v>40</v>
      </c>
      <c r="F148" s="38">
        <v>0</v>
      </c>
      <c r="G148" s="38">
        <v>0</v>
      </c>
      <c r="H148" s="38">
        <f>ROUND(D148*F148, 0)</f>
        <v>0</v>
      </c>
      <c r="I148" s="38">
        <f>ROUND(D148*G148, 0)</f>
        <v>0</v>
      </c>
    </row>
    <row r="149" spans="1:9" x14ac:dyDescent="0.25">
      <c r="C149" s="28" t="s">
        <v>117</v>
      </c>
    </row>
    <row r="150" spans="1:9" x14ac:dyDescent="0.25">
      <c r="D150" s="37"/>
    </row>
    <row r="151" spans="1:9" ht="51" x14ac:dyDescent="0.25">
      <c r="A151" s="31">
        <v>7</v>
      </c>
      <c r="B151" s="27" t="s">
        <v>136</v>
      </c>
      <c r="C151" s="28" t="s">
        <v>138</v>
      </c>
      <c r="D151" s="38">
        <v>5</v>
      </c>
      <c r="E151" s="27" t="s">
        <v>40</v>
      </c>
      <c r="F151" s="38">
        <v>0</v>
      </c>
      <c r="G151" s="38">
        <v>0</v>
      </c>
      <c r="H151" s="38">
        <f>ROUND(D151*F151, 0)</f>
        <v>0</v>
      </c>
      <c r="I151" s="38">
        <f>ROUND(D151*G151, 0)</f>
        <v>0</v>
      </c>
    </row>
    <row r="152" spans="1:9" x14ac:dyDescent="0.25">
      <c r="C152" s="28"/>
    </row>
    <row r="153" spans="1:9" ht="51" x14ac:dyDescent="0.25">
      <c r="A153" s="31">
        <v>8</v>
      </c>
      <c r="B153" s="27" t="s">
        <v>180</v>
      </c>
      <c r="C153" s="28" t="s">
        <v>181</v>
      </c>
      <c r="D153" s="38">
        <v>3</v>
      </c>
      <c r="E153" s="27" t="s">
        <v>40</v>
      </c>
      <c r="F153" s="38">
        <v>0</v>
      </c>
      <c r="G153" s="38">
        <v>0</v>
      </c>
      <c r="H153" s="24">
        <f>ROUND(D153*F153, 0)</f>
        <v>0</v>
      </c>
      <c r="I153" s="24">
        <f>ROUND(D153*G153, 0)</f>
        <v>0</v>
      </c>
    </row>
    <row r="154" spans="1:9" s="46" customFormat="1" x14ac:dyDescent="0.25">
      <c r="A154" s="31"/>
      <c r="B154" s="27"/>
      <c r="C154" s="28"/>
      <c r="D154" s="38"/>
      <c r="E154" s="27"/>
      <c r="F154" s="38"/>
      <c r="G154" s="38"/>
      <c r="H154" s="24"/>
      <c r="I154" s="24"/>
    </row>
    <row r="155" spans="1:9" s="46" customFormat="1" ht="76.5" x14ac:dyDescent="0.25">
      <c r="A155" s="31">
        <v>9</v>
      </c>
      <c r="B155" s="46" t="s">
        <v>182</v>
      </c>
      <c r="C155" s="46" t="s">
        <v>183</v>
      </c>
      <c r="D155" s="24">
        <v>12</v>
      </c>
      <c r="E155" s="46" t="s">
        <v>49</v>
      </c>
      <c r="F155" s="24">
        <v>0</v>
      </c>
      <c r="G155" s="24">
        <v>0</v>
      </c>
      <c r="H155" s="24">
        <f>ROUND(D155*F155, 0)</f>
        <v>0</v>
      </c>
      <c r="I155" s="24">
        <f>ROUND(D155*G155, 0)</f>
        <v>0</v>
      </c>
    </row>
    <row r="156" spans="1:9" x14ac:dyDescent="0.25">
      <c r="B156" s="23"/>
      <c r="C156" s="23"/>
      <c r="D156" s="23"/>
      <c r="E156" s="23"/>
      <c r="F156" s="24"/>
      <c r="G156" s="24"/>
      <c r="H156" s="24"/>
      <c r="I156" s="24"/>
    </row>
    <row r="157" spans="1:9" ht="51" x14ac:dyDescent="0.25">
      <c r="A157" s="31">
        <v>10</v>
      </c>
      <c r="B157" s="23" t="s">
        <v>132</v>
      </c>
      <c r="C157" s="23" t="s">
        <v>134</v>
      </c>
      <c r="D157" s="38">
        <v>13</v>
      </c>
      <c r="E157" s="27" t="s">
        <v>49</v>
      </c>
      <c r="F157" s="38">
        <v>0</v>
      </c>
      <c r="G157" s="38">
        <v>0</v>
      </c>
      <c r="H157" s="38">
        <f>ROUND(D157*F157, 0)</f>
        <v>0</v>
      </c>
      <c r="I157" s="38">
        <f>ROUND(D157*G157, 0)</f>
        <v>0</v>
      </c>
    </row>
    <row r="158" spans="1:9" x14ac:dyDescent="0.25">
      <c r="D158" s="37"/>
    </row>
    <row r="159" spans="1:9" ht="51" x14ac:dyDescent="0.25">
      <c r="A159" s="31">
        <v>11</v>
      </c>
      <c r="B159" s="27" t="s">
        <v>118</v>
      </c>
      <c r="C159" s="28" t="s">
        <v>133</v>
      </c>
      <c r="D159" s="38">
        <v>32</v>
      </c>
      <c r="E159" s="27" t="s">
        <v>49</v>
      </c>
      <c r="F159" s="38">
        <v>0</v>
      </c>
      <c r="G159" s="38">
        <v>0</v>
      </c>
      <c r="H159" s="38">
        <f>ROUND(D159*F159, 0)</f>
        <v>0</v>
      </c>
      <c r="I159" s="38">
        <f>ROUND(D159*G159, 0)</f>
        <v>0</v>
      </c>
    </row>
    <row r="160" spans="1:9" x14ac:dyDescent="0.25">
      <c r="D160" s="37"/>
    </row>
    <row r="161" spans="1:9" s="62" customFormat="1" ht="25.5" x14ac:dyDescent="0.25">
      <c r="A161" s="58">
        <v>12</v>
      </c>
      <c r="B161" s="59" t="s">
        <v>58</v>
      </c>
      <c r="C161" s="60" t="s">
        <v>139</v>
      </c>
      <c r="D161" s="61">
        <v>20</v>
      </c>
      <c r="E161" s="59" t="s">
        <v>40</v>
      </c>
      <c r="F161" s="61">
        <v>0</v>
      </c>
      <c r="G161" s="61">
        <v>0</v>
      </c>
      <c r="H161" s="61">
        <f>ROUND(D161*F161, 0)</f>
        <v>0</v>
      </c>
      <c r="I161" s="61">
        <f>ROUND(D161*G161, 0)</f>
        <v>0</v>
      </c>
    </row>
    <row r="162" spans="1:9" x14ac:dyDescent="0.25">
      <c r="C162" s="28"/>
    </row>
    <row r="163" spans="1:9" s="62" customFormat="1" ht="25.5" x14ac:dyDescent="0.25">
      <c r="A163" s="58">
        <v>13</v>
      </c>
      <c r="B163" s="59" t="s">
        <v>58</v>
      </c>
      <c r="C163" s="60" t="s">
        <v>143</v>
      </c>
      <c r="D163" s="61">
        <v>1</v>
      </c>
      <c r="E163" s="59" t="s">
        <v>40</v>
      </c>
      <c r="F163" s="61">
        <v>0</v>
      </c>
      <c r="G163" s="61">
        <v>0</v>
      </c>
      <c r="H163" s="61">
        <f>ROUND(D163*F163, 0)</f>
        <v>0</v>
      </c>
      <c r="I163" s="61">
        <f>ROUND(D163*G163, 0)</f>
        <v>0</v>
      </c>
    </row>
    <row r="165" spans="1:9" x14ac:dyDescent="0.25">
      <c r="A165" s="32"/>
      <c r="B165" s="33"/>
      <c r="C165" s="33" t="s">
        <v>72</v>
      </c>
      <c r="D165" s="34"/>
      <c r="E165" s="33"/>
      <c r="F165" s="34"/>
      <c r="G165" s="34"/>
      <c r="H165" s="34">
        <f>ROUND(SUM(H136:H164),0)</f>
        <v>0</v>
      </c>
      <c r="I165" s="34">
        <f>ROUND(SUM(I136:I164),0)</f>
        <v>0</v>
      </c>
    </row>
    <row r="167" spans="1:9" s="52" customFormat="1" x14ac:dyDescent="0.25">
      <c r="A167" s="49"/>
      <c r="B167" s="50"/>
      <c r="C167" s="21"/>
      <c r="D167" s="51"/>
      <c r="E167" s="50"/>
      <c r="F167" s="51"/>
      <c r="G167" s="51"/>
      <c r="H167" s="51"/>
      <c r="I167" s="51"/>
    </row>
    <row r="168" spans="1:9" s="52" customFormat="1" x14ac:dyDescent="0.25">
      <c r="A168" s="49"/>
      <c r="B168" s="50"/>
      <c r="C168" s="50"/>
      <c r="D168" s="51"/>
      <c r="E168" s="50"/>
      <c r="F168" s="51"/>
      <c r="G168" s="51"/>
      <c r="H168" s="51"/>
      <c r="I168" s="51"/>
    </row>
    <row r="169" spans="1:9" s="52" customFormat="1" x14ac:dyDescent="0.25">
      <c r="A169" s="53"/>
      <c r="C169" s="54"/>
      <c r="D169" s="55"/>
      <c r="F169" s="55"/>
      <c r="G169" s="55"/>
      <c r="H169" s="55"/>
      <c r="I169" s="55"/>
    </row>
    <row r="170" spans="1:9" s="52" customFormat="1" x14ac:dyDescent="0.25">
      <c r="A170" s="53"/>
      <c r="D170" s="55"/>
      <c r="F170" s="55"/>
      <c r="G170" s="55"/>
      <c r="H170" s="55"/>
      <c r="I170" s="55"/>
    </row>
    <row r="171" spans="1:9" s="52" customFormat="1" x14ac:dyDescent="0.25">
      <c r="A171" s="56"/>
      <c r="B171" s="21"/>
      <c r="C171" s="21"/>
      <c r="D171" s="57"/>
      <c r="E171" s="21"/>
      <c r="F171" s="57"/>
      <c r="G171" s="57"/>
      <c r="H171" s="57"/>
      <c r="I171" s="57"/>
    </row>
    <row r="172" spans="1:9" x14ac:dyDescent="0.25">
      <c r="A172" s="22"/>
      <c r="B172" s="23"/>
      <c r="C172" s="23"/>
      <c r="D172" s="24"/>
      <c r="E172" s="23"/>
      <c r="F172" s="24"/>
      <c r="G172" s="24"/>
      <c r="H172" s="24"/>
      <c r="I172" s="24"/>
    </row>
  </sheetData>
  <printOptions horizontalCentered="1"/>
  <pageMargins left="0.23622047244094491" right="0.23622047244094491" top="0.70866141732283472" bottom="0.51181102362204722" header="0.43307086614173229" footer="0.43307086614173229"/>
  <pageSetup paperSize="9" scale="97" orientation="portrait" useFirstPageNumber="1" r:id="rId1"/>
  <headerFooter>
    <oddHeader>&amp;L&amp;"Times New Roman CE,Félkövér"&amp;10&amp;A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Bőcs MK út - Záradék</vt:lpstr>
      <vt:lpstr>Bőcs MK út - Összesítő</vt:lpstr>
      <vt:lpstr>Bőcs MK út - Tételek</vt:lpstr>
      <vt:lpstr>'Bőcs MK út - Tételek'!Nyomtatási_cím</vt:lpstr>
      <vt:lpstr>'Bőcs MK út - Tételek'!Nyomtatási_terület</vt:lpstr>
      <vt:lpstr>'Bőcs MK út - Záradék'!Nyomtatási_terület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Gábor</dc:creator>
  <cp:lastModifiedBy>Kósa János</cp:lastModifiedBy>
  <cp:lastPrinted>2019-01-28T19:23:35Z</cp:lastPrinted>
  <dcterms:created xsi:type="dcterms:W3CDTF">2018-06-21T18:58:52Z</dcterms:created>
  <dcterms:modified xsi:type="dcterms:W3CDTF">2019-07-08T12:00:27Z</dcterms:modified>
</cp:coreProperties>
</file>